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EFF WEB\FSDC\2022\"/>
    </mc:Choice>
  </mc:AlternateContent>
  <xr:revisionPtr revIDLastSave="0" documentId="13_ncr:1_{5641F588-11DA-49F0-B507-6C4447AD084F}" xr6:coauthVersionLast="47" xr6:coauthVersionMax="47" xr10:uidLastSave="{00000000-0000-0000-0000-000000000000}"/>
  <bookViews>
    <workbookView xWindow="0" yWindow="0" windowWidth="11520" windowHeight="13800" xr2:uid="{00000000-000D-0000-FFFF-FFFF00000000}"/>
  </bookViews>
  <sheets>
    <sheet name="JUL" sheetId="35" r:id="rId1"/>
    <sheet name="AGO" sheetId="34" r:id="rId2"/>
    <sheet name="SET" sheetId="33" r:id="rId3"/>
    <sheet name="OCT" sheetId="32" r:id="rId4"/>
    <sheet name="NOV" sheetId="30" r:id="rId5"/>
    <sheet name="DIC " sheetId="4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35" l="1"/>
  <c r="B15" i="34"/>
  <c r="B15" i="33"/>
  <c r="B15" i="32"/>
  <c r="B15" i="30"/>
  <c r="B15" i="42" l="1"/>
  <c r="C14" i="42"/>
  <c r="B14" i="42"/>
  <c r="D10" i="42"/>
  <c r="D9" i="42"/>
  <c r="D8" i="42"/>
  <c r="D14" i="42" l="1"/>
  <c r="E9" i="42" s="1"/>
  <c r="E8" i="42" l="1"/>
  <c r="B17" i="42"/>
  <c r="C17" i="42" s="1"/>
  <c r="E10" i="42"/>
  <c r="D10" i="32"/>
  <c r="D9" i="33"/>
  <c r="D9" i="35"/>
  <c r="C14" i="35"/>
  <c r="B14" i="35"/>
  <c r="D10" i="34"/>
  <c r="C14" i="34"/>
  <c r="B14" i="34"/>
  <c r="D8" i="33"/>
  <c r="D10" i="33"/>
  <c r="C14" i="33"/>
  <c r="B14" i="33"/>
  <c r="C14" i="32"/>
  <c r="B14" i="32"/>
  <c r="E14" i="42" l="1"/>
  <c r="D10" i="35"/>
  <c r="D8" i="35"/>
  <c r="D8" i="34"/>
  <c r="D9" i="34"/>
  <c r="D14" i="33"/>
  <c r="E9" i="33" s="1"/>
  <c r="D8" i="32"/>
  <c r="D9" i="32"/>
  <c r="D8" i="30"/>
  <c r="C14" i="30"/>
  <c r="B14" i="30"/>
  <c r="D14" i="35" l="1"/>
  <c r="E9" i="35" s="1"/>
  <c r="E8" i="33"/>
  <c r="E10" i="33"/>
  <c r="D14" i="34"/>
  <c r="B17" i="33"/>
  <c r="C17" i="33" s="1"/>
  <c r="D14" i="32"/>
  <c r="D10" i="30"/>
  <c r="D9" i="30"/>
  <c r="E10" i="35" l="1"/>
  <c r="E8" i="35"/>
  <c r="B17" i="35"/>
  <c r="C17" i="35" s="1"/>
  <c r="B17" i="34"/>
  <c r="C17" i="34" s="1"/>
  <c r="E10" i="34"/>
  <c r="E8" i="34"/>
  <c r="E9" i="34"/>
  <c r="E14" i="33"/>
  <c r="B17" i="32"/>
  <c r="C17" i="32" s="1"/>
  <c r="E10" i="32"/>
  <c r="E8" i="32"/>
  <c r="E9" i="32"/>
  <c r="D14" i="30"/>
  <c r="E10" i="30" s="1"/>
  <c r="E14" i="35" l="1"/>
  <c r="E14" i="34"/>
  <c r="E14" i="32"/>
  <c r="B17" i="30"/>
  <c r="C17" i="30" s="1"/>
  <c r="E8" i="30"/>
  <c r="E9" i="30"/>
  <c r="E14" i="30" l="1"/>
</calcChain>
</file>

<file path=xl/sharedStrings.xml><?xml version="1.0" encoding="utf-8"?>
<sst xmlns="http://schemas.openxmlformats.org/spreadsheetml/2006/main" count="96" uniqueCount="20">
  <si>
    <t>MONEDA NACIONAL</t>
  </si>
  <si>
    <t>MONEDA EXTRANJERA</t>
  </si>
  <si>
    <t>TOTAL</t>
  </si>
  <si>
    <t>INSTRUMENTOS</t>
  </si>
  <si>
    <t>En S/.</t>
  </si>
  <si>
    <t>S/.</t>
  </si>
  <si>
    <t>US$</t>
  </si>
  <si>
    <t>%</t>
  </si>
  <si>
    <t xml:space="preserve">Tipo de Cambio: </t>
  </si>
  <si>
    <t>Composición por monedas:</t>
  </si>
  <si>
    <t>Cuenta corriente</t>
  </si>
  <si>
    <t>(A VALORES DE MERCADO. EN SOLES)</t>
  </si>
  <si>
    <t>Depósitos a plazo en el BCRP</t>
  </si>
  <si>
    <t>RECURSOS AL 31 DE DICIEMBRE DEL 2022</t>
  </si>
  <si>
    <t>CDV BCRP</t>
  </si>
  <si>
    <t>RECURSOS AL 30  DE NOVIEMBRE DEL 2022</t>
  </si>
  <si>
    <t>RECURSOS AL 31 DE OCTUBRE DEL 2022</t>
  </si>
  <si>
    <t>RECURSOS AL 30 DE SETIEMBRE DEL 2022</t>
  </si>
  <si>
    <t>RECURSOS AL 31 DE AGOSTO DEL 2022</t>
  </si>
  <si>
    <t>RECURSOS AL 31 DE JULIO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</si>
</sst>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_(* #,##0.0_);_(* \(#,##0.0\);_(* &quot;-&quot;??_);_(@_)"/>
    <numFmt numFmtId="166" formatCode="#,##0.0"/>
    <numFmt numFmtId="167" formatCode="0.0%"/>
    <numFmt numFmtId="168" formatCode="_(* #,##0_);_(* \(#,##0\);_(* &quot;-&quot;??_);_(@_)"/>
    <numFmt numFmtId="169" formatCode="&quot;S/.&quot;\ #,##0.00000"/>
    <numFmt numFmtId="170" formatCode="_ * #,##0_ ;_ * \-#,##0_ ;_ * &quot;-&quot;??_ ;_ @_ "/>
    <numFmt numFmtId="171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2" fillId="27" borderId="0" applyNumberFormat="0" applyBorder="0" applyAlignment="0" applyProtection="0"/>
    <xf numFmtId="0" fontId="15" fillId="28" borderId="15" applyNumberFormat="0" applyAlignment="0" applyProtection="0"/>
    <xf numFmtId="0" fontId="17" fillId="29" borderId="18" applyNumberFormat="0" applyAlignment="0" applyProtection="0"/>
    <xf numFmtId="0" fontId="19" fillId="0" borderId="0" applyNumberFormat="0" applyFill="0" applyBorder="0" applyAlignment="0" applyProtection="0"/>
    <xf numFmtId="0" fontId="11" fillId="30" borderId="0" applyNumberFormat="0" applyBorder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0" fillId="0" borderId="0" applyNumberFormat="0" applyFill="0" applyBorder="0" applyAlignment="0" applyProtection="0"/>
    <xf numFmtId="0" fontId="13" fillId="31" borderId="15" applyNumberFormat="0" applyAlignment="0" applyProtection="0"/>
    <xf numFmtId="0" fontId="16" fillId="0" borderId="17" applyNumberFormat="0" applyFill="0" applyAlignment="0" applyProtection="0"/>
    <xf numFmtId="0" fontId="1" fillId="32" borderId="19" applyNumberFormat="0" applyFont="0" applyAlignment="0" applyProtection="0"/>
    <xf numFmtId="0" fontId="14" fillId="28" borderId="16" applyNumberFormat="0" applyAlignment="0" applyProtection="0"/>
    <xf numFmtId="0" fontId="2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24" fillId="0" borderId="0" applyFont="0" applyFill="0" applyBorder="0" applyAlignment="0" applyProtection="0"/>
  </cellStyleXfs>
  <cellXfs count="48">
    <xf numFmtId="0" fontId="0" fillId="0" borderId="0" xfId="0"/>
    <xf numFmtId="168" fontId="1" fillId="0" borderId="0" xfId="1" applyNumberFormat="1" applyFont="1" applyBorder="1"/>
    <xf numFmtId="168" fontId="1" fillId="0" borderId="0" xfId="1" applyNumberFormat="1" applyFont="1"/>
    <xf numFmtId="168" fontId="0" fillId="0" borderId="0" xfId="0" applyNumberFormat="1"/>
    <xf numFmtId="0" fontId="0" fillId="2" borderId="0" xfId="0" applyFill="1"/>
    <xf numFmtId="167" fontId="1" fillId="2" borderId="0" xfId="41" applyNumberFormat="1" applyFont="1" applyFill="1" applyAlignment="1">
      <alignment horizontal="right"/>
    </xf>
    <xf numFmtId="3" fontId="0" fillId="0" borderId="0" xfId="0" applyNumberFormat="1"/>
    <xf numFmtId="0" fontId="4" fillId="33" borderId="2" xfId="0" applyFont="1" applyFill="1" applyBorder="1"/>
    <xf numFmtId="0" fontId="5" fillId="33" borderId="1" xfId="0" applyFont="1" applyFill="1" applyBorder="1" applyAlignment="1">
      <alignment horizontal="center" wrapText="1"/>
    </xf>
    <xf numFmtId="0" fontId="5" fillId="33" borderId="3" xfId="0" applyFont="1" applyFill="1" applyBorder="1" applyAlignment="1">
      <alignment horizontal="center" wrapText="1"/>
    </xf>
    <xf numFmtId="0" fontId="5" fillId="33" borderId="2" xfId="0" applyFont="1" applyFill="1" applyBorder="1" applyAlignment="1">
      <alignment horizontal="center"/>
    </xf>
    <xf numFmtId="0" fontId="4" fillId="33" borderId="6" xfId="0" applyFont="1" applyFill="1" applyBorder="1"/>
    <xf numFmtId="0" fontId="4" fillId="33" borderId="6" xfId="0" applyFont="1" applyFill="1" applyBorder="1" applyAlignment="1">
      <alignment horizontal="center"/>
    </xf>
    <xf numFmtId="0" fontId="5" fillId="33" borderId="8" xfId="0" applyFont="1" applyFill="1" applyBorder="1" applyAlignment="1">
      <alignment horizontal="center"/>
    </xf>
    <xf numFmtId="0" fontId="6" fillId="33" borderId="9" xfId="0" applyFont="1" applyFill="1" applyBorder="1" applyAlignment="1">
      <alignment horizontal="center"/>
    </xf>
    <xf numFmtId="3" fontId="5" fillId="33" borderId="2" xfId="0" applyNumberFormat="1" applyFont="1" applyFill="1" applyBorder="1"/>
    <xf numFmtId="3" fontId="5" fillId="33" borderId="6" xfId="0" applyNumberFormat="1" applyFont="1" applyFill="1" applyBorder="1"/>
    <xf numFmtId="166" fontId="5" fillId="33" borderId="6" xfId="0" applyNumberFormat="1" applyFont="1" applyFill="1" applyBorder="1"/>
    <xf numFmtId="0" fontId="6" fillId="33" borderId="2" xfId="0" applyFont="1" applyFill="1" applyBorder="1"/>
    <xf numFmtId="3" fontId="6" fillId="33" borderId="6" xfId="0" applyNumberFormat="1" applyFont="1" applyFill="1" applyBorder="1"/>
    <xf numFmtId="165" fontId="6" fillId="33" borderId="2" xfId="1" applyNumberFormat="1" applyFont="1" applyFill="1" applyBorder="1" applyAlignment="1">
      <alignment horizontal="right"/>
    </xf>
    <xf numFmtId="0" fontId="6" fillId="33" borderId="2" xfId="0" quotePrefix="1" applyFont="1" applyFill="1" applyBorder="1"/>
    <xf numFmtId="0" fontId="5" fillId="33" borderId="11" xfId="0" applyFont="1" applyFill="1" applyBorder="1"/>
    <xf numFmtId="3" fontId="5" fillId="33" borderId="11" xfId="0" applyNumberFormat="1" applyFont="1" applyFill="1" applyBorder="1"/>
    <xf numFmtId="166" fontId="5" fillId="33" borderId="11" xfId="0" applyNumberFormat="1" applyFont="1" applyFill="1" applyBorder="1"/>
    <xf numFmtId="0" fontId="7" fillId="33" borderId="0" xfId="0" applyFont="1" applyFill="1"/>
    <xf numFmtId="169" fontId="4" fillId="33" borderId="0" xfId="0" applyNumberFormat="1" applyFont="1" applyFill="1" applyAlignment="1">
      <alignment horizontal="right"/>
    </xf>
    <xf numFmtId="3" fontId="4" fillId="33" borderId="0" xfId="0" applyNumberFormat="1" applyFont="1" applyFill="1"/>
    <xf numFmtId="4" fontId="4" fillId="33" borderId="0" xfId="0" applyNumberFormat="1" applyFont="1" applyFill="1"/>
    <xf numFmtId="168" fontId="1" fillId="2" borderId="0" xfId="1" applyNumberFormat="1" applyFont="1" applyFill="1"/>
    <xf numFmtId="166" fontId="6" fillId="33" borderId="2" xfId="0" applyNumberFormat="1" applyFont="1" applyFill="1" applyBorder="1" applyAlignment="1">
      <alignment horizontal="right"/>
    </xf>
    <xf numFmtId="3" fontId="6" fillId="33" borderId="0" xfId="0" applyNumberFormat="1" applyFont="1" applyFill="1"/>
    <xf numFmtId="3" fontId="6" fillId="33" borderId="20" xfId="0" applyNumberFormat="1" applyFont="1" applyFill="1" applyBorder="1"/>
    <xf numFmtId="3" fontId="1" fillId="0" borderId="0" xfId="1" applyNumberFormat="1" applyFont="1" applyBorder="1"/>
    <xf numFmtId="10" fontId="22" fillId="0" borderId="0" xfId="1" applyNumberFormat="1" applyFont="1"/>
    <xf numFmtId="0" fontId="0" fillId="0" borderId="0" xfId="0" applyAlignment="1">
      <alignment horizontal="right"/>
    </xf>
    <xf numFmtId="165" fontId="0" fillId="0" borderId="0" xfId="0" applyNumberFormat="1"/>
    <xf numFmtId="3" fontId="1" fillId="0" borderId="0" xfId="1" applyNumberFormat="1" applyFont="1" applyBorder="1" applyAlignment="1">
      <alignment horizontal="right"/>
    </xf>
    <xf numFmtId="170" fontId="23" fillId="0" borderId="0" xfId="1" applyNumberFormat="1" applyFont="1" applyBorder="1" applyAlignment="1">
      <alignment horizontal="right"/>
    </xf>
    <xf numFmtId="171" fontId="0" fillId="0" borderId="0" xfId="0" applyNumberFormat="1"/>
    <xf numFmtId="166" fontId="1" fillId="0" borderId="0" xfId="1" applyNumberFormat="1" applyFont="1" applyBorder="1"/>
    <xf numFmtId="0" fontId="2" fillId="33" borderId="0" xfId="0" applyFont="1" applyFill="1" applyAlignment="1">
      <alignment horizontal="center"/>
    </xf>
    <xf numFmtId="0" fontId="3" fillId="33" borderId="0" xfId="0" applyFont="1" applyFill="1" applyAlignment="1">
      <alignment horizontal="center"/>
    </xf>
    <xf numFmtId="0" fontId="4" fillId="33" borderId="1" xfId="0" applyFont="1" applyFill="1" applyBorder="1" applyAlignment="1">
      <alignment horizontal="center"/>
    </xf>
    <xf numFmtId="0" fontId="5" fillId="33" borderId="4" xfId="0" applyFont="1" applyFill="1" applyBorder="1" applyAlignment="1">
      <alignment horizontal="center"/>
    </xf>
    <xf numFmtId="0" fontId="5" fillId="33" borderId="5" xfId="0" applyFont="1" applyFill="1" applyBorder="1" applyAlignment="1">
      <alignment horizontal="center"/>
    </xf>
    <xf numFmtId="0" fontId="6" fillId="33" borderId="7" xfId="0" applyFont="1" applyFill="1" applyBorder="1" applyAlignment="1">
      <alignment horizontal="center" wrapText="1"/>
    </xf>
    <xf numFmtId="0" fontId="6" fillId="33" borderId="10" xfId="0" applyFont="1" applyFill="1" applyBorder="1" applyAlignment="1">
      <alignment horizontal="center" wrapText="1"/>
    </xf>
  </cellXfs>
  <cellStyles count="43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Explanatory Text" xfId="29" xr:uid="{00000000-0005-0000-0000-00001B000000}"/>
    <cellStyle name="Good" xfId="30" xr:uid="{00000000-0005-0000-0000-00001C000000}"/>
    <cellStyle name="Heading 1" xfId="31" xr:uid="{00000000-0005-0000-0000-00001D000000}"/>
    <cellStyle name="Heading 2" xfId="32" xr:uid="{00000000-0005-0000-0000-00001E000000}"/>
    <cellStyle name="Heading 3" xfId="33" xr:uid="{00000000-0005-0000-0000-00001F000000}"/>
    <cellStyle name="Heading 4" xfId="34" xr:uid="{00000000-0005-0000-0000-000020000000}"/>
    <cellStyle name="Input" xfId="35" xr:uid="{00000000-0005-0000-0000-000021000000}"/>
    <cellStyle name="Linked Cell" xfId="36" xr:uid="{00000000-0005-0000-0000-000022000000}"/>
    <cellStyle name="Millares" xfId="1" builtinId="3"/>
    <cellStyle name="Millares 2 40" xfId="42" xr:uid="{1D29E034-CA36-41AD-A6F9-176CF008CE4B}"/>
    <cellStyle name="Normal" xfId="0" builtinId="0"/>
    <cellStyle name="Note" xfId="37" xr:uid="{00000000-0005-0000-0000-000025000000}"/>
    <cellStyle name="Output" xfId="38" xr:uid="{00000000-0005-0000-0000-000026000000}"/>
    <cellStyle name="Porcentaje" xfId="41" builtinId="5"/>
    <cellStyle name="Title" xfId="39" xr:uid="{00000000-0005-0000-0000-000028000000}"/>
    <cellStyle name="Warning Text" xfId="40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60A85-584A-4A42-B804-001FF9ABD971}">
  <dimension ref="A1:L27"/>
  <sheetViews>
    <sheetView tabSelected="1" workbookViewId="0">
      <selection activeCell="C10" sqref="C10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19</v>
      </c>
      <c r="B1" s="41"/>
      <c r="C1" s="41"/>
      <c r="D1" s="41"/>
      <c r="E1" s="41"/>
    </row>
    <row r="2" spans="1:12" x14ac:dyDescent="0.3">
      <c r="A2" s="42" t="s">
        <v>11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14</v>
      </c>
      <c r="B8" s="19"/>
      <c r="C8" s="19"/>
      <c r="D8" s="19">
        <f>+B8+C8*$B$15</f>
        <v>0</v>
      </c>
      <c r="E8" s="30">
        <f>+D8/D14*100</f>
        <v>0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12</v>
      </c>
      <c r="B9" s="19"/>
      <c r="C9" s="19"/>
      <c r="D9" s="19">
        <f>+B9+C9*$B$15</f>
        <v>0</v>
      </c>
      <c r="E9" s="30">
        <f>+D9/D14*100</f>
        <v>0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10</v>
      </c>
      <c r="B10" s="19">
        <v>5204909.5399999963</v>
      </c>
      <c r="C10" s="19">
        <v>575376.68999999994</v>
      </c>
      <c r="D10" s="19">
        <f t="shared" ref="D10" si="0">+B10+C10*$B$15</f>
        <v>7458084.6580399964</v>
      </c>
      <c r="E10" s="30">
        <f>+D10/D14*100</f>
        <v>100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5204909.5399999963</v>
      </c>
      <c r="C14" s="23">
        <f>SUM(C8:C10)</f>
        <v>575376.68999999994</v>
      </c>
      <c r="D14" s="23">
        <f>SUM(D8:D10)</f>
        <v>7458084.6580399964</v>
      </c>
      <c r="E14" s="24">
        <f>SUM(E8:E10)</f>
        <v>100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"&amp;3.916</f>
        <v>S/ 3.916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0.69788823520379017</v>
      </c>
      <c r="C17" s="5">
        <f>1-B17</f>
        <v>0.30211176479620983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5D3F7-7B23-4DE6-905D-D6351BA5B149}">
  <dimension ref="A1:L27"/>
  <sheetViews>
    <sheetView workbookViewId="0">
      <selection activeCell="B15" sqref="B15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18</v>
      </c>
      <c r="B1" s="41"/>
      <c r="C1" s="41"/>
      <c r="D1" s="41"/>
      <c r="E1" s="41"/>
    </row>
    <row r="2" spans="1:12" x14ac:dyDescent="0.3">
      <c r="A2" s="42" t="s">
        <v>11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14</v>
      </c>
      <c r="B8" s="19">
        <v>4610943.7538652001</v>
      </c>
      <c r="C8" s="19"/>
      <c r="D8" s="19">
        <f>+B8+C8*$B$15</f>
        <v>4610943.7538652001</v>
      </c>
      <c r="E8" s="30">
        <f>+D8/D14*100</f>
        <v>60.697511405810545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12</v>
      </c>
      <c r="B9" s="19"/>
      <c r="C9" s="19"/>
      <c r="D9" s="19">
        <f>+B9+C9*$B$15</f>
        <v>0</v>
      </c>
      <c r="E9" s="30">
        <f>+D9/D14*100</f>
        <v>0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10</v>
      </c>
      <c r="B10" s="19">
        <v>741505.4599999981</v>
      </c>
      <c r="C10" s="19">
        <v>584565.04</v>
      </c>
      <c r="D10" s="19">
        <f t="shared" ref="D10" si="0">+B10+C10*$B$15</f>
        <v>2985650.6485599983</v>
      </c>
      <c r="E10" s="30">
        <f>+D10/D14*100</f>
        <v>39.302488594189462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5352449.2138651982</v>
      </c>
      <c r="C14" s="23">
        <f>SUM(C8:C10)</f>
        <v>584565.04</v>
      </c>
      <c r="D14" s="23">
        <f>SUM(D8:D10)</f>
        <v>7596594.4024251979</v>
      </c>
      <c r="E14" s="24">
        <f>SUM(E8:E10)</f>
        <v>100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"&amp;3.839</f>
        <v>S/ 3.839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0.70458536158735019</v>
      </c>
      <c r="C17" s="5">
        <f>1-B17</f>
        <v>0.29541463841264981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D0ACD-96E7-40D6-8131-76A9CB6376C6}">
  <dimension ref="A1:L27"/>
  <sheetViews>
    <sheetView workbookViewId="0">
      <selection activeCell="A8" sqref="A8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17</v>
      </c>
      <c r="B1" s="41"/>
      <c r="C1" s="41"/>
      <c r="D1" s="41"/>
      <c r="E1" s="41"/>
    </row>
    <row r="2" spans="1:12" x14ac:dyDescent="0.3">
      <c r="A2" s="42" t="s">
        <v>11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14</v>
      </c>
      <c r="B8" s="19">
        <v>4637278.377531386</v>
      </c>
      <c r="C8" s="19"/>
      <c r="D8" s="19">
        <f>+B8+C8*$B$15</f>
        <v>4637278.377531386</v>
      </c>
      <c r="E8" s="30">
        <f>+D8/D14*100</f>
        <v>60.026360015888635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12</v>
      </c>
      <c r="B9" s="19"/>
      <c r="C9" s="19"/>
      <c r="D9" s="19">
        <f>+B9+C9*$B$15</f>
        <v>0</v>
      </c>
      <c r="E9" s="30">
        <f>+D9/D14*100</f>
        <v>0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10</v>
      </c>
      <c r="B10" s="19">
        <v>763146.46999999695</v>
      </c>
      <c r="C10" s="19">
        <v>584459.13000000012</v>
      </c>
      <c r="D10" s="19">
        <f t="shared" ref="D10" si="0">+B10+C10*$B$15</f>
        <v>3088124.8891399978</v>
      </c>
      <c r="E10" s="30">
        <f>+D10/D14*100</f>
        <v>39.973639984111365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5400424.8475313829</v>
      </c>
      <c r="C14" s="23">
        <f>SUM(C8:C10)</f>
        <v>584459.13000000012</v>
      </c>
      <c r="D14" s="23">
        <f>SUM(D8:D10)</f>
        <v>7725403.2666713838</v>
      </c>
      <c r="E14" s="24">
        <f>SUM(E8:E10)</f>
        <v>100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"&amp;3.978</f>
        <v>S/ 3.978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0.69904763041039852</v>
      </c>
      <c r="C17" s="5">
        <f>1-B17</f>
        <v>0.30095236958960148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13567-864A-404E-A3FF-D6110D30A0F3}">
  <dimension ref="A1:L27"/>
  <sheetViews>
    <sheetView workbookViewId="0">
      <selection activeCell="A8" sqref="A8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16</v>
      </c>
      <c r="B1" s="41"/>
      <c r="C1" s="41"/>
      <c r="D1" s="41"/>
      <c r="E1" s="41"/>
    </row>
    <row r="2" spans="1:12" x14ac:dyDescent="0.3">
      <c r="A2" s="42" t="s">
        <v>11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14</v>
      </c>
      <c r="B8" s="19">
        <v>4664837.6732537653</v>
      </c>
      <c r="C8" s="19"/>
      <c r="D8" s="19">
        <f>+B8+C8*$B$15</f>
        <v>4664837.6732537653</v>
      </c>
      <c r="E8" s="30">
        <f>+D8/D14*100</f>
        <v>36.654352070732585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12</v>
      </c>
      <c r="B9" s="19"/>
      <c r="C9" s="19"/>
      <c r="D9" s="19">
        <f t="shared" ref="D9:D10" si="0">+B9+C9*$B$15</f>
        <v>0</v>
      </c>
      <c r="E9" s="30">
        <f>+D9/D14*100</f>
        <v>0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10</v>
      </c>
      <c r="B10" s="19">
        <v>4871831.4999999972</v>
      </c>
      <c r="C10" s="19">
        <v>800675.11000000057</v>
      </c>
      <c r="D10" s="19">
        <f t="shared" si="0"/>
        <v>8061721.1382399993</v>
      </c>
      <c r="E10" s="30">
        <f>+D10/D14*100</f>
        <v>63.345647929267415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9536669.1732537635</v>
      </c>
      <c r="C14" s="23">
        <f>SUM(C8:C10)</f>
        <v>800675.11000000057</v>
      </c>
      <c r="D14" s="23">
        <f>SUM(D8:D10)</f>
        <v>12726558.811493766</v>
      </c>
      <c r="E14" s="24">
        <f>SUM(E8:E10)</f>
        <v>100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"&amp;3.984</f>
        <v>S/ 3.984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0.74935175443034063</v>
      </c>
      <c r="C17" s="5">
        <f>1-B17</f>
        <v>0.25064824556965937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FCFEF-AF81-4B97-9179-68A752EC1E84}">
  <dimension ref="A1:L27"/>
  <sheetViews>
    <sheetView workbookViewId="0">
      <selection activeCell="A8" sqref="A8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15</v>
      </c>
      <c r="B1" s="41"/>
      <c r="C1" s="41"/>
      <c r="D1" s="41"/>
      <c r="E1" s="41"/>
    </row>
    <row r="2" spans="1:12" x14ac:dyDescent="0.3">
      <c r="A2" s="42" t="s">
        <v>11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14</v>
      </c>
      <c r="B8" s="19">
        <v>10029184.721810715</v>
      </c>
      <c r="C8" s="19"/>
      <c r="D8" s="19">
        <f>+B8+C8*$B$15</f>
        <v>10029184.721810715</v>
      </c>
      <c r="E8" s="30">
        <f>+D8/D14*100</f>
        <v>67.416559766729037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12</v>
      </c>
      <c r="B9" s="19"/>
      <c r="C9" s="19">
        <v>1100851.2777777778</v>
      </c>
      <c r="D9" s="19">
        <f t="shared" ref="D9:D10" si="0">+B9+C9*$B$15</f>
        <v>4237176.5681666667</v>
      </c>
      <c r="E9" s="30">
        <f>+D9/D14*100</f>
        <v>28.482461463569319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10</v>
      </c>
      <c r="B10" s="19">
        <v>485914.60266681598</v>
      </c>
      <c r="C10" s="19">
        <v>32259.050000000596</v>
      </c>
      <c r="D10" s="19">
        <f t="shared" si="0"/>
        <v>610079.68611681834</v>
      </c>
      <c r="E10" s="30">
        <f>+D10/D14*100</f>
        <v>4.100978769701638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10515099.324477531</v>
      </c>
      <c r="C14" s="23">
        <f>SUM(C8:C10)</f>
        <v>1133110.3277777783</v>
      </c>
      <c r="D14" s="23">
        <f>SUM(D8:D10)</f>
        <v>14876440.976094201</v>
      </c>
      <c r="E14" s="24">
        <f>SUM(E8:E10)</f>
        <v>100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"&amp;3.849</f>
        <v>S/ 3.849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0.70682896140110674</v>
      </c>
      <c r="C17" s="5">
        <f>1-B17</f>
        <v>0.29317103859889326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52B8B-5E3C-4077-BDF0-9B6C5398BD3F}">
  <dimension ref="A1:L25"/>
  <sheetViews>
    <sheetView workbookViewId="0">
      <selection activeCell="B15" sqref="B15"/>
    </sheetView>
  </sheetViews>
  <sheetFormatPr baseColWidth="10" defaultRowHeight="14.4" x14ac:dyDescent="0.3"/>
  <cols>
    <col min="1" max="1" width="35.218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13</v>
      </c>
      <c r="B1" s="41"/>
      <c r="C1" s="41"/>
      <c r="D1" s="41"/>
      <c r="E1" s="41"/>
    </row>
    <row r="2" spans="1:12" x14ac:dyDescent="0.3">
      <c r="A2" s="42" t="s">
        <v>11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14</v>
      </c>
      <c r="B8" s="19">
        <v>10090004.654895559</v>
      </c>
      <c r="C8" s="19"/>
      <c r="D8" s="19">
        <f>+B8+C8*$B$15</f>
        <v>10090004.654895559</v>
      </c>
      <c r="E8" s="30">
        <f>+D8/D14*100</f>
        <v>66.858487252117342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12</v>
      </c>
      <c r="B9" s="19"/>
      <c r="C9" s="19"/>
      <c r="D9" s="19">
        <f t="shared" ref="D9:D10" si="0">+B9+C9*$B$15</f>
        <v>0</v>
      </c>
      <c r="E9" s="30">
        <f>+D9/D14*100</f>
        <v>0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10</v>
      </c>
      <c r="B10" s="19">
        <v>673163.58266681456</v>
      </c>
      <c r="C10" s="19">
        <v>1136663.7600000007</v>
      </c>
      <c r="D10" s="19">
        <f t="shared" si="0"/>
        <v>5001579.180746817</v>
      </c>
      <c r="E10" s="30">
        <f>+D10/D14*100</f>
        <v>33.141512747882665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10763168.237562373</v>
      </c>
      <c r="C14" s="23">
        <f>SUM(C8:C10)</f>
        <v>1136663.7600000007</v>
      </c>
      <c r="D14" s="23">
        <f>SUM(D8:D10)</f>
        <v>15091583.835642375</v>
      </c>
      <c r="E14" s="24">
        <f>SUM(E8:E10)</f>
        <v>100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"&amp;3.808</f>
        <v>S/ 3.808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0.71319010348950806</v>
      </c>
      <c r="C17" s="5">
        <f>1-B17</f>
        <v>0.28680989651049194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2"/>
      <c r="C19" s="2"/>
      <c r="D19" s="2"/>
      <c r="F19" s="36"/>
      <c r="H19" s="38"/>
      <c r="I19" s="38"/>
      <c r="J19" s="6"/>
      <c r="K19" s="6"/>
    </row>
    <row r="20" spans="1:11" x14ac:dyDescent="0.3">
      <c r="F20" s="36"/>
      <c r="H20" s="37"/>
      <c r="I20" s="38"/>
      <c r="J20" s="6"/>
      <c r="K20" s="6"/>
    </row>
    <row r="21" spans="1:11" x14ac:dyDescent="0.3">
      <c r="B21" s="2"/>
      <c r="C21" s="2"/>
      <c r="D21" s="2"/>
      <c r="H21" s="33"/>
      <c r="I21" s="33"/>
      <c r="J21" s="1"/>
      <c r="K21" s="6"/>
    </row>
    <row r="22" spans="1:11" x14ac:dyDescent="0.3">
      <c r="H22" s="33"/>
      <c r="I22" s="33"/>
      <c r="J22" s="39"/>
    </row>
    <row r="23" spans="1:11" x14ac:dyDescent="0.3">
      <c r="B23" s="3"/>
      <c r="I23" s="40"/>
      <c r="J23" s="3"/>
    </row>
    <row r="24" spans="1:11" x14ac:dyDescent="0.3">
      <c r="H24" s="40"/>
      <c r="I24" s="33"/>
    </row>
    <row r="25" spans="1:11" x14ac:dyDescent="0.3">
      <c r="H25" s="3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JUL</vt:lpstr>
      <vt:lpstr>AGO</vt:lpstr>
      <vt:lpstr>SET</vt:lpstr>
      <vt:lpstr>OCT</vt:lpstr>
      <vt:lpstr>NOV</vt:lpstr>
      <vt:lpstr>DIC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Carrion</dc:creator>
  <cp:lastModifiedBy>Jerry Saavedra Sifuentes</cp:lastModifiedBy>
  <dcterms:created xsi:type="dcterms:W3CDTF">2016-07-05T15:03:37Z</dcterms:created>
  <dcterms:modified xsi:type="dcterms:W3CDTF">2025-04-01T01:13:28Z</dcterms:modified>
</cp:coreProperties>
</file>