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EFF WEB (Carlos - Jerry)\FSDC\2026\"/>
    </mc:Choice>
  </mc:AlternateContent>
  <xr:revisionPtr revIDLastSave="0" documentId="8_{B264D30C-869A-4382-9DB6-1BBB9EC5357B}" xr6:coauthVersionLast="47" xr6:coauthVersionMax="47" xr10:uidLastSave="{00000000-0000-0000-0000-000000000000}"/>
  <bookViews>
    <workbookView xWindow="11424" yWindow="0" windowWidth="11712" windowHeight="13776" firstSheet="3" activeTab="7" xr2:uid="{00000000-000D-0000-FFFF-FFFF00000000}"/>
  </bookViews>
  <sheets>
    <sheet name="ENE" sheetId="30" r:id="rId1"/>
    <sheet name="FEB" sheetId="31" r:id="rId2"/>
    <sheet name="MAR" sheetId="34" r:id="rId3"/>
    <sheet name="ABR" sheetId="35" r:id="rId4"/>
    <sheet name="MAY" sheetId="36" r:id="rId5"/>
    <sheet name="JUN" sheetId="37" r:id="rId6"/>
    <sheet name="JUL" sheetId="38" r:id="rId7"/>
    <sheet name="AGO" sheetId="3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36" l="1"/>
  <c r="B15" i="39" l="1"/>
  <c r="B15" i="38" l="1"/>
  <c r="B15" i="37"/>
  <c r="B15" i="36" l="1"/>
  <c r="B15" i="35" l="1"/>
  <c r="B15" i="34" l="1"/>
  <c r="B15" i="31" l="1"/>
  <c r="B15" i="30" l="1"/>
  <c r="D9" i="39" l="1"/>
  <c r="C14" i="39"/>
  <c r="B14" i="39"/>
  <c r="D10" i="39" l="1"/>
  <c r="D8" i="39"/>
  <c r="D14" i="39" l="1"/>
  <c r="E8" i="39" s="1"/>
  <c r="E10" i="39" l="1"/>
  <c r="B17" i="39"/>
  <c r="C17" i="39" s="1"/>
  <c r="E9" i="39"/>
  <c r="E14" i="39" l="1"/>
  <c r="C14" i="38"/>
  <c r="B14" i="38"/>
  <c r="D10" i="38"/>
  <c r="D9" i="38"/>
  <c r="D8" i="38"/>
  <c r="D14" i="38" l="1"/>
  <c r="E9" i="38" s="1"/>
  <c r="B17" i="38" l="1"/>
  <c r="C17" i="38" s="1"/>
  <c r="E8" i="38"/>
  <c r="E10" i="38"/>
  <c r="E14" i="38" l="1"/>
  <c r="D10" i="37"/>
  <c r="B14" i="37"/>
  <c r="C14" i="37"/>
  <c r="D8" i="37" l="1"/>
  <c r="D9" i="37"/>
  <c r="D9" i="36"/>
  <c r="C14" i="36"/>
  <c r="B14" i="36"/>
  <c r="D10" i="36"/>
  <c r="D14" i="37" l="1"/>
  <c r="D8" i="36"/>
  <c r="E9" i="36" s="1"/>
  <c r="E10" i="37" l="1"/>
  <c r="B17" i="37"/>
  <c r="C17" i="37" s="1"/>
  <c r="E8" i="37"/>
  <c r="E9" i="37"/>
  <c r="E8" i="36"/>
  <c r="E10" i="36"/>
  <c r="B17" i="36"/>
  <c r="C17" i="36" s="1"/>
  <c r="E14" i="37" l="1"/>
  <c r="E14" i="36"/>
  <c r="C14" i="35"/>
  <c r="B14" i="35"/>
  <c r="D10" i="35"/>
  <c r="D9" i="35"/>
  <c r="D8" i="35"/>
  <c r="D14" i="35" l="1"/>
  <c r="E8" i="35" s="1"/>
  <c r="B17" i="35" l="1"/>
  <c r="C17" i="35" s="1"/>
  <c r="E10" i="35"/>
  <c r="E9" i="35"/>
  <c r="E14" i="35" l="1"/>
  <c r="D9" i="34"/>
  <c r="C14" i="34"/>
  <c r="B14" i="34"/>
  <c r="D10" i="34"/>
  <c r="D8" i="34"/>
  <c r="D14" i="34" l="1"/>
  <c r="E9" i="34" s="1"/>
  <c r="E10" i="34"/>
  <c r="E8" i="34"/>
  <c r="B17" i="34" l="1"/>
  <c r="C17" i="34" s="1"/>
  <c r="E14" i="34"/>
  <c r="D10" i="31" l="1"/>
  <c r="C14" i="31"/>
  <c r="B14" i="31"/>
  <c r="D8" i="31" l="1"/>
  <c r="D9" i="31"/>
  <c r="D8" i="30"/>
  <c r="C14" i="30"/>
  <c r="B14" i="30"/>
  <c r="D14" i="31" l="1"/>
  <c r="E10" i="31" s="1"/>
  <c r="B17" i="31"/>
  <c r="C17" i="31" s="1"/>
  <c r="D10" i="30"/>
  <c r="D9" i="30"/>
  <c r="E8" i="31" l="1"/>
  <c r="E9" i="31"/>
  <c r="D14" i="30"/>
  <c r="E10" i="30" s="1"/>
  <c r="E14" i="31" l="1"/>
  <c r="B17" i="30"/>
  <c r="C17" i="30" s="1"/>
  <c r="E8" i="30"/>
  <c r="E9" i="30"/>
  <c r="E14" i="30" l="1"/>
</calcChain>
</file>

<file path=xl/sharedStrings.xml><?xml version="1.0" encoding="utf-8"?>
<sst xmlns="http://schemas.openxmlformats.org/spreadsheetml/2006/main" count="128" uniqueCount="22">
  <si>
    <t>MONEDA NACIONAL</t>
  </si>
  <si>
    <t>MONEDA EXTRANJERA</t>
  </si>
  <si>
    <t>TOTAL</t>
  </si>
  <si>
    <t>INSTRUMENTOS</t>
  </si>
  <si>
    <t>En S/.</t>
  </si>
  <si>
    <t>S/.</t>
  </si>
  <si>
    <t>US$</t>
  </si>
  <si>
    <t>%</t>
  </si>
  <si>
    <t xml:space="preserve">Tipo de Cambio: </t>
  </si>
  <si>
    <t>Composición por monedas:</t>
  </si>
  <si>
    <t>CD BCRP</t>
  </si>
  <si>
    <t>Cuenta corriente</t>
  </si>
  <si>
    <t>(A VALORES DE MERCADO. EN SOLES)</t>
  </si>
  <si>
    <t>RECURSOS AL 31 DE AGOSTO DEL 2026</t>
  </si>
  <si>
    <t>RECURSOS AL 31 DE ENERO DEL 2026</t>
  </si>
  <si>
    <t>RECURSOS AL 28 DE FEBRERO DEL 2026</t>
  </si>
  <si>
    <t>RECURSOS AL 31 DE MARZO DEL 2026</t>
  </si>
  <si>
    <t>RECURSOS AL 30 DE ABRIL DEL 2026</t>
  </si>
  <si>
    <t>RECURSOS AL 31 DE MAYO DEL 2026</t>
  </si>
  <si>
    <t>RECURSOS AL 30 DE JUNIO DEL 2026</t>
  </si>
  <si>
    <t>RECURSOS AL 31 DE JULIO DEL 2026</t>
  </si>
  <si>
    <t>Depósitos a plazo en el FLAR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</si>
</sst>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 * #,##0.00_ ;_ * \-#,##0.00_ ;_ * &quot;-&quot;??_ ;_ @_ "/>
    <numFmt numFmtId="165" formatCode="_(* #,##0.0_);_(* \(#,##0.0\);_(* &quot;-&quot;??_);_(@_)"/>
    <numFmt numFmtId="166" formatCode="#,##0.0"/>
    <numFmt numFmtId="167" formatCode="0.0%"/>
    <numFmt numFmtId="168" formatCode="_(* #,##0_);_(* \(#,##0\);_(* &quot;-&quot;??_);_(@_)"/>
    <numFmt numFmtId="169" formatCode="&quot;S/.&quot;\ #,##0.00000"/>
    <numFmt numFmtId="170" formatCode="_ * #,##0_ ;_ * \-#,##0_ ;_ * &quot;-&quot;??_ ;_ @_ "/>
    <numFmt numFmtId="171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164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2" fillId="27" borderId="0" applyNumberFormat="0" applyBorder="0" applyAlignment="0" applyProtection="0"/>
    <xf numFmtId="0" fontId="15" fillId="28" borderId="15" applyNumberFormat="0" applyAlignment="0" applyProtection="0"/>
    <xf numFmtId="0" fontId="17" fillId="29" borderId="18" applyNumberFormat="0" applyAlignment="0" applyProtection="0"/>
    <xf numFmtId="0" fontId="19" fillId="0" borderId="0" applyNumberFormat="0" applyFill="0" applyBorder="0" applyAlignment="0" applyProtection="0"/>
    <xf numFmtId="0" fontId="11" fillId="30" borderId="0" applyNumberFormat="0" applyBorder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3" fillId="31" borderId="15" applyNumberFormat="0" applyAlignment="0" applyProtection="0"/>
    <xf numFmtId="0" fontId="16" fillId="0" borderId="17" applyNumberFormat="0" applyFill="0" applyAlignment="0" applyProtection="0"/>
    <xf numFmtId="0" fontId="1" fillId="32" borderId="19" applyNumberFormat="0" applyFont="0" applyAlignment="0" applyProtection="0"/>
    <xf numFmtId="0" fontId="14" fillId="28" borderId="16" applyNumberFormat="0" applyAlignment="0" applyProtection="0"/>
    <xf numFmtId="0" fontId="21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24" fillId="0" borderId="0" applyFont="0" applyFill="0" applyBorder="0" applyAlignment="0" applyProtection="0"/>
  </cellStyleXfs>
  <cellXfs count="49">
    <xf numFmtId="0" fontId="0" fillId="0" borderId="0" xfId="0"/>
    <xf numFmtId="168" fontId="1" fillId="0" borderId="0" xfId="1" applyNumberFormat="1" applyFont="1" applyBorder="1"/>
    <xf numFmtId="168" fontId="1" fillId="0" borderId="0" xfId="1" applyNumberFormat="1" applyFont="1"/>
    <xf numFmtId="168" fontId="0" fillId="0" borderId="0" xfId="0" applyNumberFormat="1"/>
    <xf numFmtId="0" fontId="0" fillId="2" borderId="0" xfId="0" applyFill="1"/>
    <xf numFmtId="167" fontId="1" fillId="2" borderId="0" xfId="41" applyNumberFormat="1" applyFont="1" applyFill="1" applyAlignment="1">
      <alignment horizontal="right"/>
    </xf>
    <xf numFmtId="3" fontId="0" fillId="0" borderId="0" xfId="0" applyNumberFormat="1"/>
    <xf numFmtId="0" fontId="4" fillId="33" borderId="2" xfId="0" applyFont="1" applyFill="1" applyBorder="1"/>
    <xf numFmtId="0" fontId="5" fillId="33" borderId="1" xfId="0" applyFont="1" applyFill="1" applyBorder="1" applyAlignment="1">
      <alignment horizontal="center" wrapText="1"/>
    </xf>
    <xf numFmtId="0" fontId="5" fillId="33" borderId="3" xfId="0" applyFont="1" applyFill="1" applyBorder="1" applyAlignment="1">
      <alignment horizontal="center" wrapText="1"/>
    </xf>
    <xf numFmtId="0" fontId="5" fillId="33" borderId="2" xfId="0" applyFont="1" applyFill="1" applyBorder="1" applyAlignment="1">
      <alignment horizontal="center"/>
    </xf>
    <xf numFmtId="0" fontId="4" fillId="33" borderId="6" xfId="0" applyFont="1" applyFill="1" applyBorder="1"/>
    <xf numFmtId="0" fontId="4" fillId="33" borderId="6" xfId="0" applyFont="1" applyFill="1" applyBorder="1" applyAlignment="1">
      <alignment horizontal="center"/>
    </xf>
    <xf numFmtId="0" fontId="5" fillId="33" borderId="8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3" fontId="5" fillId="33" borderId="2" xfId="0" applyNumberFormat="1" applyFont="1" applyFill="1" applyBorder="1"/>
    <xf numFmtId="3" fontId="5" fillId="33" borderId="6" xfId="0" applyNumberFormat="1" applyFont="1" applyFill="1" applyBorder="1"/>
    <xf numFmtId="166" fontId="5" fillId="33" borderId="6" xfId="0" applyNumberFormat="1" applyFont="1" applyFill="1" applyBorder="1"/>
    <xf numFmtId="0" fontId="6" fillId="33" borderId="2" xfId="0" applyFont="1" applyFill="1" applyBorder="1"/>
    <xf numFmtId="3" fontId="6" fillId="33" borderId="6" xfId="0" applyNumberFormat="1" applyFont="1" applyFill="1" applyBorder="1"/>
    <xf numFmtId="165" fontId="6" fillId="33" borderId="2" xfId="1" applyNumberFormat="1" applyFont="1" applyFill="1" applyBorder="1" applyAlignment="1">
      <alignment horizontal="right"/>
    </xf>
    <xf numFmtId="0" fontId="6" fillId="33" borderId="2" xfId="0" quotePrefix="1" applyFont="1" applyFill="1" applyBorder="1"/>
    <xf numFmtId="0" fontId="5" fillId="33" borderId="11" xfId="0" applyFont="1" applyFill="1" applyBorder="1"/>
    <xf numFmtId="3" fontId="5" fillId="33" borderId="11" xfId="0" applyNumberFormat="1" applyFont="1" applyFill="1" applyBorder="1"/>
    <xf numFmtId="166" fontId="5" fillId="33" borderId="11" xfId="0" applyNumberFormat="1" applyFont="1" applyFill="1" applyBorder="1"/>
    <xf numFmtId="0" fontId="7" fillId="33" borderId="0" xfId="0" applyFont="1" applyFill="1"/>
    <xf numFmtId="169" fontId="4" fillId="33" borderId="0" xfId="0" applyNumberFormat="1" applyFont="1" applyFill="1" applyAlignment="1">
      <alignment horizontal="right"/>
    </xf>
    <xf numFmtId="3" fontId="4" fillId="33" borderId="0" xfId="0" applyNumberFormat="1" applyFont="1" applyFill="1"/>
    <xf numFmtId="4" fontId="4" fillId="33" borderId="0" xfId="0" applyNumberFormat="1" applyFont="1" applyFill="1"/>
    <xf numFmtId="168" fontId="1" fillId="2" borderId="0" xfId="1" applyNumberFormat="1" applyFont="1" applyFill="1"/>
    <xf numFmtId="166" fontId="6" fillId="33" borderId="2" xfId="0" applyNumberFormat="1" applyFont="1" applyFill="1" applyBorder="1" applyAlignment="1">
      <alignment horizontal="right"/>
    </xf>
    <xf numFmtId="3" fontId="6" fillId="33" borderId="0" xfId="0" applyNumberFormat="1" applyFont="1" applyFill="1"/>
    <xf numFmtId="3" fontId="6" fillId="33" borderId="20" xfId="0" applyNumberFormat="1" applyFont="1" applyFill="1" applyBorder="1"/>
    <xf numFmtId="3" fontId="1" fillId="0" borderId="0" xfId="1" applyNumberFormat="1" applyFont="1" applyBorder="1"/>
    <xf numFmtId="10" fontId="22" fillId="0" borderId="0" xfId="1" applyNumberFormat="1" applyFont="1"/>
    <xf numFmtId="0" fontId="0" fillId="0" borderId="0" xfId="0" applyAlignment="1">
      <alignment horizontal="right"/>
    </xf>
    <xf numFmtId="165" fontId="0" fillId="0" borderId="0" xfId="0" applyNumberFormat="1"/>
    <xf numFmtId="3" fontId="1" fillId="0" borderId="0" xfId="1" applyNumberFormat="1" applyFont="1" applyBorder="1" applyAlignment="1">
      <alignment horizontal="right"/>
    </xf>
    <xf numFmtId="170" fontId="23" fillId="0" borderId="0" xfId="1" applyNumberFormat="1" applyFont="1" applyBorder="1" applyAlignment="1">
      <alignment horizontal="right"/>
    </xf>
    <xf numFmtId="171" fontId="0" fillId="0" borderId="0" xfId="0" applyNumberFormat="1"/>
    <xf numFmtId="166" fontId="1" fillId="0" borderId="0" xfId="1" applyNumberFormat="1" applyFont="1" applyBorder="1"/>
    <xf numFmtId="3" fontId="6" fillId="34" borderId="6" xfId="0" applyNumberFormat="1" applyFont="1" applyFill="1" applyBorder="1"/>
    <xf numFmtId="0" fontId="2" fillId="33" borderId="0" xfId="0" applyFont="1" applyFill="1" applyAlignment="1">
      <alignment horizontal="center"/>
    </xf>
    <xf numFmtId="0" fontId="3" fillId="33" borderId="0" xfId="0" applyFont="1" applyFill="1" applyAlignment="1">
      <alignment horizontal="center"/>
    </xf>
    <xf numFmtId="0" fontId="4" fillId="33" borderId="1" xfId="0" applyFont="1" applyFill="1" applyBorder="1" applyAlignment="1">
      <alignment horizontal="center"/>
    </xf>
    <xf numFmtId="0" fontId="5" fillId="33" borderId="4" xfId="0" applyFont="1" applyFill="1" applyBorder="1" applyAlignment="1">
      <alignment horizontal="center"/>
    </xf>
    <xf numFmtId="0" fontId="5" fillId="33" borderId="5" xfId="0" applyFont="1" applyFill="1" applyBorder="1" applyAlignment="1">
      <alignment horizontal="center"/>
    </xf>
    <xf numFmtId="0" fontId="6" fillId="33" borderId="7" xfId="0" applyFont="1" applyFill="1" applyBorder="1" applyAlignment="1">
      <alignment horizontal="center" wrapText="1"/>
    </xf>
    <xf numFmtId="0" fontId="6" fillId="33" borderId="10" xfId="0" applyFont="1" applyFill="1" applyBorder="1" applyAlignment="1">
      <alignment horizontal="center" wrapText="1"/>
    </xf>
  </cellXfs>
  <cellStyles count="43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" xfId="35" xr:uid="{00000000-0005-0000-0000-000021000000}"/>
    <cellStyle name="Linked Cell" xfId="36" xr:uid="{00000000-0005-0000-0000-000022000000}"/>
    <cellStyle name="Millares" xfId="1" builtinId="3"/>
    <cellStyle name="Millares 2 40" xfId="42" xr:uid="{1D29E034-CA36-41AD-A6F9-176CF008CE4B}"/>
    <cellStyle name="Normal" xfId="0" builtinId="0"/>
    <cellStyle name="Note" xfId="37" xr:uid="{00000000-0005-0000-0000-000025000000}"/>
    <cellStyle name="Output" xfId="38" xr:uid="{00000000-0005-0000-0000-000026000000}"/>
    <cellStyle name="Porcentaje" xfId="41" builtinId="5"/>
    <cellStyle name="Title" xfId="39" xr:uid="{00000000-0005-0000-0000-000028000000}"/>
    <cellStyle name="Warning Text" xfId="40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CFEF-AF81-4B97-9179-68A752EC1E84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14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70058423</v>
      </c>
      <c r="C8" s="19"/>
      <c r="D8" s="19">
        <f>+B8+C8*$B$15</f>
        <v>70058423</v>
      </c>
      <c r="E8" s="30">
        <f>+D8/D14*100</f>
        <v>74.385744926362946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5932128.7777777771</v>
      </c>
      <c r="D9" s="19">
        <f t="shared" ref="D9:D10" si="0">+B9+C9*$B$15</f>
        <v>19884495.663111109</v>
      </c>
      <c r="E9" s="30">
        <f>+D9/D14*100</f>
        <v>21.112707923579055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3448759.7944068508</v>
      </c>
      <c r="C10" s="19">
        <v>235952.86777777263</v>
      </c>
      <c r="D10" s="19">
        <f t="shared" si="0"/>
        <v>4239673.8071979443</v>
      </c>
      <c r="E10" s="30">
        <f>+D10/D14*100</f>
        <v>4.5015471500580073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73507182.794406846</v>
      </c>
      <c r="C14" s="23">
        <f>SUM(C8:C10)</f>
        <v>6168081.6455555493</v>
      </c>
      <c r="D14" s="23">
        <f>SUM(D8:D10)</f>
        <v>94182592.470309049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"&amp;3.352</f>
        <v>S/ 3.352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0.78047525414614061</v>
      </c>
      <c r="C17" s="5">
        <f>1-B17</f>
        <v>0.21952474585385939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7D773-D2EE-4FF9-9F38-B9BC216D9236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15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73321930</v>
      </c>
      <c r="C8" s="19"/>
      <c r="D8" s="19">
        <f>+B8+C8*$B$15</f>
        <v>73321930</v>
      </c>
      <c r="E8" s="30">
        <f>+D8/D14*100</f>
        <v>77.726397205457758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5949428.888888889</v>
      </c>
      <c r="D9" s="19">
        <f t="shared" ref="D9:D10" si="0">+B9+C9*$B$15</f>
        <v>19960333.922222223</v>
      </c>
      <c r="E9" s="30">
        <f>+D9/D14*100</f>
        <v>21.159356317983136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734421.1344069019</v>
      </c>
      <c r="C10" s="19">
        <v>94391.987777776463</v>
      </c>
      <c r="D10" s="19">
        <f t="shared" si="0"/>
        <v>1051106.2534013418</v>
      </c>
      <c r="E10" s="30">
        <f>+D10/D14*100</f>
        <v>1.1142464765591036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74056351.134406894</v>
      </c>
      <c r="C14" s="23">
        <f>SUM(C8:C10)</f>
        <v>6043820.8766666651</v>
      </c>
      <c r="D14" s="23">
        <f>SUM(D8:D10)</f>
        <v>94333370.175623566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"&amp;3.355</f>
        <v>S/ 3.355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0.78504935206421367</v>
      </c>
      <c r="C17" s="5">
        <f>1-B17</f>
        <v>0.21495064793578633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1251B-A778-4383-92D7-F0EDEBC2406C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16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73573563</v>
      </c>
      <c r="C8" s="19"/>
      <c r="D8" s="19">
        <f>+B8+C8*$B$15</f>
        <v>73573563</v>
      </c>
      <c r="E8" s="30">
        <f>+D8/D14*100</f>
        <v>76.129694419955541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5968582.583333334</v>
      </c>
      <c r="D9" s="19">
        <f t="shared" ref="D9:D10" si="0">+B9+C9*$B$15</f>
        <v>20836321.79841667</v>
      </c>
      <c r="E9" s="30">
        <f>+D9/D14*100</f>
        <v>21.560228248689267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1262667.404406853</v>
      </c>
      <c r="C10" s="19">
        <v>277813.44777777547</v>
      </c>
      <c r="D10" s="19">
        <f t="shared" si="0"/>
        <v>2232514.1505990671</v>
      </c>
      <c r="E10" s="30">
        <f>+D10/D14*100</f>
        <v>2.3100773313551985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74836230.404406846</v>
      </c>
      <c r="C14" s="23">
        <f>SUM(C8:C10)</f>
        <v>6246396.0311111091</v>
      </c>
      <c r="D14" s="23">
        <f>SUM(D8:D10)</f>
        <v>96642398.949015737</v>
      </c>
      <c r="E14" s="24">
        <f>SUM(E8:E10)</f>
        <v>100.00000000000001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"&amp;3.491</f>
        <v>S/ 3.491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0.77436230079395207</v>
      </c>
      <c r="C17" s="5">
        <f>1-B17</f>
        <v>0.22563769920604793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2768-3BE5-4497-A845-CA7ED886CEAC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17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67184934</v>
      </c>
      <c r="C8" s="19"/>
      <c r="D8" s="19">
        <f>+B8+C8*$B$15</f>
        <v>67184934</v>
      </c>
      <c r="E8" s="30">
        <f>+D8/D14*100</f>
        <v>66.092288780681969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5987118.416666667</v>
      </c>
      <c r="D9" s="19">
        <f t="shared" ref="D9:D10" si="0">+B9+C9*$B$15</f>
        <v>21056695.471416667</v>
      </c>
      <c r="E9" s="30">
        <f>+D9/D14*100</f>
        <v>20.714245218485271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12034327.464406785</v>
      </c>
      <c r="C10" s="19">
        <v>391599.20777777478</v>
      </c>
      <c r="D10" s="19">
        <f t="shared" si="0"/>
        <v>13411581.878161218</v>
      </c>
      <c r="E10" s="30">
        <f>+D10/D14*100</f>
        <v>13.193466000832752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79219261.464406788</v>
      </c>
      <c r="C14" s="23">
        <f>SUM(C8:C10)</f>
        <v>6378717.6244444419</v>
      </c>
      <c r="D14" s="23">
        <f>SUM(D8:D10)</f>
        <v>101653211.34957789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"&amp;3.517</f>
        <v>S/ 3.517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0.77930898997354447</v>
      </c>
      <c r="C17" s="5">
        <f>1-B17</f>
        <v>0.22069101002645553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D826-DCE9-4B14-BB15-207B9403F6DD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18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80539962</v>
      </c>
      <c r="C8" s="19"/>
      <c r="D8" s="19">
        <f>+B8+C8*$B$15</f>
        <v>80539962</v>
      </c>
      <c r="E8" s="30">
        <f>+D8/D14*100</f>
        <v>78.949365683688697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6006272.1111111119</v>
      </c>
      <c r="D9" s="19">
        <f t="shared" ref="D9:D10" si="0">+B9+C9*$B$15</f>
        <v>20505412.987333339</v>
      </c>
      <c r="E9" s="30">
        <f>+D9/D14*100</f>
        <v>20.100448376571613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485875.6444068132</v>
      </c>
      <c r="C10" s="19">
        <v>141609.17777777516</v>
      </c>
      <c r="D10" s="19">
        <f t="shared" si="0"/>
        <v>969329.37734013761</v>
      </c>
      <c r="E10" s="30">
        <f>+D10/D14*100</f>
        <v>0.95018593973968846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81025837.64440681</v>
      </c>
      <c r="C14" s="23">
        <f>SUM(C8:C10)</f>
        <v>6147881.2888888875</v>
      </c>
      <c r="D14" s="23">
        <f>SUM(D8:D10)</f>
        <v>102014704.36467348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"&amp;3.414</f>
        <v>S/ 3.414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0.79425645693940894</v>
      </c>
      <c r="C17" s="5">
        <f>1-B17</f>
        <v>0.20574354306059106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0550-CF91-42AA-884A-27FBFDC0167F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19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81343988</v>
      </c>
      <c r="C8" s="19"/>
      <c r="D8" s="19">
        <f>+B8+C8*$B$15</f>
        <v>81343988</v>
      </c>
      <c r="E8" s="30">
        <f>+D8/D14*100</f>
        <v>78.775964742899646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6024807.944444445</v>
      </c>
      <c r="D9" s="19">
        <f t="shared" ref="D9:D10" si="0">+B9+C9*$B$15</f>
        <v>20544595.09055556</v>
      </c>
      <c r="E9" s="30">
        <f>+D9/D14*100</f>
        <v>19.896003851086743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649166.10440677591</v>
      </c>
      <c r="C10" s="19">
        <v>211776.50777777337</v>
      </c>
      <c r="D10" s="19">
        <f t="shared" si="0"/>
        <v>1371323.9959289832</v>
      </c>
      <c r="E10" s="30">
        <f>+D10/D14*100</f>
        <v>1.3280314060136051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81993154.104406774</v>
      </c>
      <c r="C14" s="23">
        <f>SUM(C8:C10)</f>
        <v>6236584.4522222187</v>
      </c>
      <c r="D14" s="23">
        <f>SUM(D8:D10)</f>
        <v>103259907.08648455</v>
      </c>
      <c r="E14" s="24">
        <f>SUM(E8:E10)</f>
        <v>100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"&amp;3.41</f>
        <v>S/ 3.41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0.79404636724817146</v>
      </c>
      <c r="C17" s="5">
        <f>1-B17</f>
        <v>0.20595363275182854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A1742-DAA7-4688-94F6-DFB49D50FC5F}">
  <dimension ref="A1:L27"/>
  <sheetViews>
    <sheetView workbookViewId="0">
      <selection activeCell="D14" sqref="D14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20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19">
        <v>82704985</v>
      </c>
      <c r="C8" s="19"/>
      <c r="D8" s="19">
        <f>+B8+C8*$B$15</f>
        <v>82704985</v>
      </c>
      <c r="E8" s="30">
        <f>+D8/D14*100</f>
        <v>76.080491584250154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19">
        <v>6043961.638888889</v>
      </c>
      <c r="D9" s="19">
        <f t="shared" ref="D9:D10" si="0">+B9+C9*$B$15</f>
        <v>20525293.725666668</v>
      </c>
      <c r="E9" s="30">
        <f>+D9/D14*100</f>
        <v>18.881261347908413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19">
        <v>4834882.6044067275</v>
      </c>
      <c r="C10" s="19">
        <v>189062.29777777585</v>
      </c>
      <c r="D10" s="19">
        <f t="shared" si="0"/>
        <v>5476938.1676600538</v>
      </c>
      <c r="E10" s="30">
        <f>+D10/D14*100</f>
        <v>5.0382470678414268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87539867.604406729</v>
      </c>
      <c r="C14" s="23">
        <f>SUM(C8:C10)</f>
        <v>6233023.9366666647</v>
      </c>
      <c r="D14" s="23">
        <f>SUM(D8:D10)</f>
        <v>108707216.89332673</v>
      </c>
      <c r="E14" s="24">
        <f>SUM(E8:E10)</f>
        <v>99.999999999999986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"&amp;3.396</f>
        <v>S/ 3.396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0.80528110374041406</v>
      </c>
      <c r="C17" s="5">
        <f>1-B17</f>
        <v>0.19471889625958594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80B9-EA49-4D96-BCC6-443B7E9FF5AD}">
  <dimension ref="A1:L27"/>
  <sheetViews>
    <sheetView tabSelected="1" workbookViewId="0">
      <selection sqref="A1:E1"/>
    </sheetView>
  </sheetViews>
  <sheetFormatPr baseColWidth="10" defaultRowHeight="14.4" x14ac:dyDescent="0.3"/>
  <cols>
    <col min="1" max="1" width="38.109375" customWidth="1"/>
    <col min="2" max="2" width="18.5546875" customWidth="1"/>
    <col min="3" max="3" width="18.44140625" customWidth="1"/>
    <col min="4" max="4" width="14.33203125" customWidth="1"/>
    <col min="5" max="5" width="13.6640625" customWidth="1"/>
    <col min="6" max="6" width="12.88671875" bestFit="1" customWidth="1"/>
    <col min="7" max="7" width="13.88671875" bestFit="1" customWidth="1"/>
    <col min="8" max="8" width="11.44140625" customWidth="1"/>
    <col min="9" max="9" width="12.33203125" bestFit="1" customWidth="1"/>
    <col min="257" max="257" width="38.109375" customWidth="1"/>
    <col min="258" max="258" width="18.5546875" customWidth="1"/>
    <col min="259" max="259" width="18.44140625" customWidth="1"/>
    <col min="260" max="260" width="14.33203125" customWidth="1"/>
    <col min="261" max="261" width="13.6640625" customWidth="1"/>
    <col min="262" max="262" width="12.88671875" bestFit="1" customWidth="1"/>
    <col min="263" max="263" width="13.88671875" bestFit="1" customWidth="1"/>
    <col min="264" max="264" width="11.44140625" customWidth="1"/>
    <col min="265" max="265" width="12.33203125" bestFit="1" customWidth="1"/>
    <col min="513" max="513" width="38.109375" customWidth="1"/>
    <col min="514" max="514" width="18.5546875" customWidth="1"/>
    <col min="515" max="515" width="18.44140625" customWidth="1"/>
    <col min="516" max="516" width="14.33203125" customWidth="1"/>
    <col min="517" max="517" width="13.6640625" customWidth="1"/>
    <col min="518" max="518" width="12.88671875" bestFit="1" customWidth="1"/>
    <col min="519" max="519" width="13.88671875" bestFit="1" customWidth="1"/>
    <col min="520" max="520" width="11.44140625" customWidth="1"/>
    <col min="521" max="521" width="12.33203125" bestFit="1" customWidth="1"/>
    <col min="769" max="769" width="38.109375" customWidth="1"/>
    <col min="770" max="770" width="18.5546875" customWidth="1"/>
    <col min="771" max="771" width="18.44140625" customWidth="1"/>
    <col min="772" max="772" width="14.33203125" customWidth="1"/>
    <col min="773" max="773" width="13.6640625" customWidth="1"/>
    <col min="774" max="774" width="12.88671875" bestFit="1" customWidth="1"/>
    <col min="775" max="775" width="13.88671875" bestFit="1" customWidth="1"/>
    <col min="776" max="776" width="11.44140625" customWidth="1"/>
    <col min="777" max="777" width="12.33203125" bestFit="1" customWidth="1"/>
    <col min="1025" max="1025" width="38.109375" customWidth="1"/>
    <col min="1026" max="1026" width="18.5546875" customWidth="1"/>
    <col min="1027" max="1027" width="18.44140625" customWidth="1"/>
    <col min="1028" max="1028" width="14.33203125" customWidth="1"/>
    <col min="1029" max="1029" width="13.6640625" customWidth="1"/>
    <col min="1030" max="1030" width="12.88671875" bestFit="1" customWidth="1"/>
    <col min="1031" max="1031" width="13.88671875" bestFit="1" customWidth="1"/>
    <col min="1032" max="1032" width="11.44140625" customWidth="1"/>
    <col min="1033" max="1033" width="12.33203125" bestFit="1" customWidth="1"/>
    <col min="1281" max="1281" width="38.109375" customWidth="1"/>
    <col min="1282" max="1282" width="18.5546875" customWidth="1"/>
    <col min="1283" max="1283" width="18.44140625" customWidth="1"/>
    <col min="1284" max="1284" width="14.33203125" customWidth="1"/>
    <col min="1285" max="1285" width="13.6640625" customWidth="1"/>
    <col min="1286" max="1286" width="12.88671875" bestFit="1" customWidth="1"/>
    <col min="1287" max="1287" width="13.88671875" bestFit="1" customWidth="1"/>
    <col min="1288" max="1288" width="11.44140625" customWidth="1"/>
    <col min="1289" max="1289" width="12.33203125" bestFit="1" customWidth="1"/>
    <col min="1537" max="1537" width="38.109375" customWidth="1"/>
    <col min="1538" max="1538" width="18.5546875" customWidth="1"/>
    <col min="1539" max="1539" width="18.44140625" customWidth="1"/>
    <col min="1540" max="1540" width="14.33203125" customWidth="1"/>
    <col min="1541" max="1541" width="13.6640625" customWidth="1"/>
    <col min="1542" max="1542" width="12.88671875" bestFit="1" customWidth="1"/>
    <col min="1543" max="1543" width="13.88671875" bestFit="1" customWidth="1"/>
    <col min="1544" max="1544" width="11.44140625" customWidth="1"/>
    <col min="1545" max="1545" width="12.33203125" bestFit="1" customWidth="1"/>
    <col min="1793" max="1793" width="38.109375" customWidth="1"/>
    <col min="1794" max="1794" width="18.5546875" customWidth="1"/>
    <col min="1795" max="1795" width="18.44140625" customWidth="1"/>
    <col min="1796" max="1796" width="14.33203125" customWidth="1"/>
    <col min="1797" max="1797" width="13.6640625" customWidth="1"/>
    <col min="1798" max="1798" width="12.88671875" bestFit="1" customWidth="1"/>
    <col min="1799" max="1799" width="13.88671875" bestFit="1" customWidth="1"/>
    <col min="1800" max="1800" width="11.44140625" customWidth="1"/>
    <col min="1801" max="1801" width="12.33203125" bestFit="1" customWidth="1"/>
    <col min="2049" max="2049" width="38.109375" customWidth="1"/>
    <col min="2050" max="2050" width="18.5546875" customWidth="1"/>
    <col min="2051" max="2051" width="18.44140625" customWidth="1"/>
    <col min="2052" max="2052" width="14.33203125" customWidth="1"/>
    <col min="2053" max="2053" width="13.6640625" customWidth="1"/>
    <col min="2054" max="2054" width="12.88671875" bestFit="1" customWidth="1"/>
    <col min="2055" max="2055" width="13.88671875" bestFit="1" customWidth="1"/>
    <col min="2056" max="2056" width="11.44140625" customWidth="1"/>
    <col min="2057" max="2057" width="12.33203125" bestFit="1" customWidth="1"/>
    <col min="2305" max="2305" width="38.109375" customWidth="1"/>
    <col min="2306" max="2306" width="18.5546875" customWidth="1"/>
    <col min="2307" max="2307" width="18.44140625" customWidth="1"/>
    <col min="2308" max="2308" width="14.33203125" customWidth="1"/>
    <col min="2309" max="2309" width="13.6640625" customWidth="1"/>
    <col min="2310" max="2310" width="12.88671875" bestFit="1" customWidth="1"/>
    <col min="2311" max="2311" width="13.88671875" bestFit="1" customWidth="1"/>
    <col min="2312" max="2312" width="11.44140625" customWidth="1"/>
    <col min="2313" max="2313" width="12.33203125" bestFit="1" customWidth="1"/>
    <col min="2561" max="2561" width="38.109375" customWidth="1"/>
    <col min="2562" max="2562" width="18.5546875" customWidth="1"/>
    <col min="2563" max="2563" width="18.44140625" customWidth="1"/>
    <col min="2564" max="2564" width="14.33203125" customWidth="1"/>
    <col min="2565" max="2565" width="13.6640625" customWidth="1"/>
    <col min="2566" max="2566" width="12.88671875" bestFit="1" customWidth="1"/>
    <col min="2567" max="2567" width="13.88671875" bestFit="1" customWidth="1"/>
    <col min="2568" max="2568" width="11.44140625" customWidth="1"/>
    <col min="2569" max="2569" width="12.33203125" bestFit="1" customWidth="1"/>
    <col min="2817" max="2817" width="38.109375" customWidth="1"/>
    <col min="2818" max="2818" width="18.5546875" customWidth="1"/>
    <col min="2819" max="2819" width="18.44140625" customWidth="1"/>
    <col min="2820" max="2820" width="14.33203125" customWidth="1"/>
    <col min="2821" max="2821" width="13.6640625" customWidth="1"/>
    <col min="2822" max="2822" width="12.88671875" bestFit="1" customWidth="1"/>
    <col min="2823" max="2823" width="13.88671875" bestFit="1" customWidth="1"/>
    <col min="2824" max="2824" width="11.44140625" customWidth="1"/>
    <col min="2825" max="2825" width="12.33203125" bestFit="1" customWidth="1"/>
    <col min="3073" max="3073" width="38.109375" customWidth="1"/>
    <col min="3074" max="3074" width="18.5546875" customWidth="1"/>
    <col min="3075" max="3075" width="18.44140625" customWidth="1"/>
    <col min="3076" max="3076" width="14.33203125" customWidth="1"/>
    <col min="3077" max="3077" width="13.6640625" customWidth="1"/>
    <col min="3078" max="3078" width="12.88671875" bestFit="1" customWidth="1"/>
    <col min="3079" max="3079" width="13.88671875" bestFit="1" customWidth="1"/>
    <col min="3080" max="3080" width="11.44140625" customWidth="1"/>
    <col min="3081" max="3081" width="12.33203125" bestFit="1" customWidth="1"/>
    <col min="3329" max="3329" width="38.109375" customWidth="1"/>
    <col min="3330" max="3330" width="18.5546875" customWidth="1"/>
    <col min="3331" max="3331" width="18.44140625" customWidth="1"/>
    <col min="3332" max="3332" width="14.33203125" customWidth="1"/>
    <col min="3333" max="3333" width="13.6640625" customWidth="1"/>
    <col min="3334" max="3334" width="12.88671875" bestFit="1" customWidth="1"/>
    <col min="3335" max="3335" width="13.88671875" bestFit="1" customWidth="1"/>
    <col min="3336" max="3336" width="11.44140625" customWidth="1"/>
    <col min="3337" max="3337" width="12.33203125" bestFit="1" customWidth="1"/>
    <col min="3585" max="3585" width="38.109375" customWidth="1"/>
    <col min="3586" max="3586" width="18.5546875" customWidth="1"/>
    <col min="3587" max="3587" width="18.44140625" customWidth="1"/>
    <col min="3588" max="3588" width="14.33203125" customWidth="1"/>
    <col min="3589" max="3589" width="13.6640625" customWidth="1"/>
    <col min="3590" max="3590" width="12.88671875" bestFit="1" customWidth="1"/>
    <col min="3591" max="3591" width="13.88671875" bestFit="1" customWidth="1"/>
    <col min="3592" max="3592" width="11.44140625" customWidth="1"/>
    <col min="3593" max="3593" width="12.33203125" bestFit="1" customWidth="1"/>
    <col min="3841" max="3841" width="38.109375" customWidth="1"/>
    <col min="3842" max="3842" width="18.5546875" customWidth="1"/>
    <col min="3843" max="3843" width="18.44140625" customWidth="1"/>
    <col min="3844" max="3844" width="14.33203125" customWidth="1"/>
    <col min="3845" max="3845" width="13.6640625" customWidth="1"/>
    <col min="3846" max="3846" width="12.88671875" bestFit="1" customWidth="1"/>
    <col min="3847" max="3847" width="13.88671875" bestFit="1" customWidth="1"/>
    <col min="3848" max="3848" width="11.44140625" customWidth="1"/>
    <col min="3849" max="3849" width="12.33203125" bestFit="1" customWidth="1"/>
    <col min="4097" max="4097" width="38.109375" customWidth="1"/>
    <col min="4098" max="4098" width="18.5546875" customWidth="1"/>
    <col min="4099" max="4099" width="18.44140625" customWidth="1"/>
    <col min="4100" max="4100" width="14.33203125" customWidth="1"/>
    <col min="4101" max="4101" width="13.6640625" customWidth="1"/>
    <col min="4102" max="4102" width="12.88671875" bestFit="1" customWidth="1"/>
    <col min="4103" max="4103" width="13.88671875" bestFit="1" customWidth="1"/>
    <col min="4104" max="4104" width="11.44140625" customWidth="1"/>
    <col min="4105" max="4105" width="12.33203125" bestFit="1" customWidth="1"/>
    <col min="4353" max="4353" width="38.109375" customWidth="1"/>
    <col min="4354" max="4354" width="18.5546875" customWidth="1"/>
    <col min="4355" max="4355" width="18.44140625" customWidth="1"/>
    <col min="4356" max="4356" width="14.33203125" customWidth="1"/>
    <col min="4357" max="4357" width="13.6640625" customWidth="1"/>
    <col min="4358" max="4358" width="12.88671875" bestFit="1" customWidth="1"/>
    <col min="4359" max="4359" width="13.88671875" bestFit="1" customWidth="1"/>
    <col min="4360" max="4360" width="11.44140625" customWidth="1"/>
    <col min="4361" max="4361" width="12.33203125" bestFit="1" customWidth="1"/>
    <col min="4609" max="4609" width="38.109375" customWidth="1"/>
    <col min="4610" max="4610" width="18.5546875" customWidth="1"/>
    <col min="4611" max="4611" width="18.44140625" customWidth="1"/>
    <col min="4612" max="4612" width="14.33203125" customWidth="1"/>
    <col min="4613" max="4613" width="13.6640625" customWidth="1"/>
    <col min="4614" max="4614" width="12.88671875" bestFit="1" customWidth="1"/>
    <col min="4615" max="4615" width="13.88671875" bestFit="1" customWidth="1"/>
    <col min="4616" max="4616" width="11.44140625" customWidth="1"/>
    <col min="4617" max="4617" width="12.33203125" bestFit="1" customWidth="1"/>
    <col min="4865" max="4865" width="38.109375" customWidth="1"/>
    <col min="4866" max="4866" width="18.5546875" customWidth="1"/>
    <col min="4867" max="4867" width="18.44140625" customWidth="1"/>
    <col min="4868" max="4868" width="14.33203125" customWidth="1"/>
    <col min="4869" max="4869" width="13.6640625" customWidth="1"/>
    <col min="4870" max="4870" width="12.88671875" bestFit="1" customWidth="1"/>
    <col min="4871" max="4871" width="13.88671875" bestFit="1" customWidth="1"/>
    <col min="4872" max="4872" width="11.44140625" customWidth="1"/>
    <col min="4873" max="4873" width="12.33203125" bestFit="1" customWidth="1"/>
    <col min="5121" max="5121" width="38.109375" customWidth="1"/>
    <col min="5122" max="5122" width="18.5546875" customWidth="1"/>
    <col min="5123" max="5123" width="18.44140625" customWidth="1"/>
    <col min="5124" max="5124" width="14.33203125" customWidth="1"/>
    <col min="5125" max="5125" width="13.6640625" customWidth="1"/>
    <col min="5126" max="5126" width="12.88671875" bestFit="1" customWidth="1"/>
    <col min="5127" max="5127" width="13.88671875" bestFit="1" customWidth="1"/>
    <col min="5128" max="5128" width="11.44140625" customWidth="1"/>
    <col min="5129" max="5129" width="12.33203125" bestFit="1" customWidth="1"/>
    <col min="5377" max="5377" width="38.109375" customWidth="1"/>
    <col min="5378" max="5378" width="18.5546875" customWidth="1"/>
    <col min="5379" max="5379" width="18.44140625" customWidth="1"/>
    <col min="5380" max="5380" width="14.33203125" customWidth="1"/>
    <col min="5381" max="5381" width="13.6640625" customWidth="1"/>
    <col min="5382" max="5382" width="12.88671875" bestFit="1" customWidth="1"/>
    <col min="5383" max="5383" width="13.88671875" bestFit="1" customWidth="1"/>
    <col min="5384" max="5384" width="11.44140625" customWidth="1"/>
    <col min="5385" max="5385" width="12.33203125" bestFit="1" customWidth="1"/>
    <col min="5633" max="5633" width="38.109375" customWidth="1"/>
    <col min="5634" max="5634" width="18.5546875" customWidth="1"/>
    <col min="5635" max="5635" width="18.44140625" customWidth="1"/>
    <col min="5636" max="5636" width="14.33203125" customWidth="1"/>
    <col min="5637" max="5637" width="13.6640625" customWidth="1"/>
    <col min="5638" max="5638" width="12.88671875" bestFit="1" customWidth="1"/>
    <col min="5639" max="5639" width="13.88671875" bestFit="1" customWidth="1"/>
    <col min="5640" max="5640" width="11.44140625" customWidth="1"/>
    <col min="5641" max="5641" width="12.33203125" bestFit="1" customWidth="1"/>
    <col min="5889" max="5889" width="38.109375" customWidth="1"/>
    <col min="5890" max="5890" width="18.5546875" customWidth="1"/>
    <col min="5891" max="5891" width="18.44140625" customWidth="1"/>
    <col min="5892" max="5892" width="14.33203125" customWidth="1"/>
    <col min="5893" max="5893" width="13.6640625" customWidth="1"/>
    <col min="5894" max="5894" width="12.88671875" bestFit="1" customWidth="1"/>
    <col min="5895" max="5895" width="13.88671875" bestFit="1" customWidth="1"/>
    <col min="5896" max="5896" width="11.44140625" customWidth="1"/>
    <col min="5897" max="5897" width="12.33203125" bestFit="1" customWidth="1"/>
    <col min="6145" max="6145" width="38.109375" customWidth="1"/>
    <col min="6146" max="6146" width="18.5546875" customWidth="1"/>
    <col min="6147" max="6147" width="18.44140625" customWidth="1"/>
    <col min="6148" max="6148" width="14.33203125" customWidth="1"/>
    <col min="6149" max="6149" width="13.6640625" customWidth="1"/>
    <col min="6150" max="6150" width="12.88671875" bestFit="1" customWidth="1"/>
    <col min="6151" max="6151" width="13.88671875" bestFit="1" customWidth="1"/>
    <col min="6152" max="6152" width="11.44140625" customWidth="1"/>
    <col min="6153" max="6153" width="12.33203125" bestFit="1" customWidth="1"/>
    <col min="6401" max="6401" width="38.109375" customWidth="1"/>
    <col min="6402" max="6402" width="18.5546875" customWidth="1"/>
    <col min="6403" max="6403" width="18.44140625" customWidth="1"/>
    <col min="6404" max="6404" width="14.33203125" customWidth="1"/>
    <col min="6405" max="6405" width="13.6640625" customWidth="1"/>
    <col min="6406" max="6406" width="12.88671875" bestFit="1" customWidth="1"/>
    <col min="6407" max="6407" width="13.88671875" bestFit="1" customWidth="1"/>
    <col min="6408" max="6408" width="11.44140625" customWidth="1"/>
    <col min="6409" max="6409" width="12.33203125" bestFit="1" customWidth="1"/>
    <col min="6657" max="6657" width="38.109375" customWidth="1"/>
    <col min="6658" max="6658" width="18.5546875" customWidth="1"/>
    <col min="6659" max="6659" width="18.44140625" customWidth="1"/>
    <col min="6660" max="6660" width="14.33203125" customWidth="1"/>
    <col min="6661" max="6661" width="13.6640625" customWidth="1"/>
    <col min="6662" max="6662" width="12.88671875" bestFit="1" customWidth="1"/>
    <col min="6663" max="6663" width="13.88671875" bestFit="1" customWidth="1"/>
    <col min="6664" max="6664" width="11.44140625" customWidth="1"/>
    <col min="6665" max="6665" width="12.33203125" bestFit="1" customWidth="1"/>
    <col min="6913" max="6913" width="38.109375" customWidth="1"/>
    <col min="6914" max="6914" width="18.5546875" customWidth="1"/>
    <col min="6915" max="6915" width="18.44140625" customWidth="1"/>
    <col min="6916" max="6916" width="14.33203125" customWidth="1"/>
    <col min="6917" max="6917" width="13.6640625" customWidth="1"/>
    <col min="6918" max="6918" width="12.88671875" bestFit="1" customWidth="1"/>
    <col min="6919" max="6919" width="13.88671875" bestFit="1" customWidth="1"/>
    <col min="6920" max="6920" width="11.44140625" customWidth="1"/>
    <col min="6921" max="6921" width="12.33203125" bestFit="1" customWidth="1"/>
    <col min="7169" max="7169" width="38.109375" customWidth="1"/>
    <col min="7170" max="7170" width="18.5546875" customWidth="1"/>
    <col min="7171" max="7171" width="18.44140625" customWidth="1"/>
    <col min="7172" max="7172" width="14.33203125" customWidth="1"/>
    <col min="7173" max="7173" width="13.6640625" customWidth="1"/>
    <col min="7174" max="7174" width="12.88671875" bestFit="1" customWidth="1"/>
    <col min="7175" max="7175" width="13.88671875" bestFit="1" customWidth="1"/>
    <col min="7176" max="7176" width="11.44140625" customWidth="1"/>
    <col min="7177" max="7177" width="12.33203125" bestFit="1" customWidth="1"/>
    <col min="7425" max="7425" width="38.109375" customWidth="1"/>
    <col min="7426" max="7426" width="18.5546875" customWidth="1"/>
    <col min="7427" max="7427" width="18.44140625" customWidth="1"/>
    <col min="7428" max="7428" width="14.33203125" customWidth="1"/>
    <col min="7429" max="7429" width="13.6640625" customWidth="1"/>
    <col min="7430" max="7430" width="12.88671875" bestFit="1" customWidth="1"/>
    <col min="7431" max="7431" width="13.88671875" bestFit="1" customWidth="1"/>
    <col min="7432" max="7432" width="11.44140625" customWidth="1"/>
    <col min="7433" max="7433" width="12.33203125" bestFit="1" customWidth="1"/>
    <col min="7681" max="7681" width="38.109375" customWidth="1"/>
    <col min="7682" max="7682" width="18.5546875" customWidth="1"/>
    <col min="7683" max="7683" width="18.44140625" customWidth="1"/>
    <col min="7684" max="7684" width="14.33203125" customWidth="1"/>
    <col min="7685" max="7685" width="13.6640625" customWidth="1"/>
    <col min="7686" max="7686" width="12.88671875" bestFit="1" customWidth="1"/>
    <col min="7687" max="7687" width="13.88671875" bestFit="1" customWidth="1"/>
    <col min="7688" max="7688" width="11.44140625" customWidth="1"/>
    <col min="7689" max="7689" width="12.33203125" bestFit="1" customWidth="1"/>
    <col min="7937" max="7937" width="38.109375" customWidth="1"/>
    <col min="7938" max="7938" width="18.5546875" customWidth="1"/>
    <col min="7939" max="7939" width="18.44140625" customWidth="1"/>
    <col min="7940" max="7940" width="14.33203125" customWidth="1"/>
    <col min="7941" max="7941" width="13.6640625" customWidth="1"/>
    <col min="7942" max="7942" width="12.88671875" bestFit="1" customWidth="1"/>
    <col min="7943" max="7943" width="13.88671875" bestFit="1" customWidth="1"/>
    <col min="7944" max="7944" width="11.44140625" customWidth="1"/>
    <col min="7945" max="7945" width="12.33203125" bestFit="1" customWidth="1"/>
    <col min="8193" max="8193" width="38.109375" customWidth="1"/>
    <col min="8194" max="8194" width="18.5546875" customWidth="1"/>
    <col min="8195" max="8195" width="18.44140625" customWidth="1"/>
    <col min="8196" max="8196" width="14.33203125" customWidth="1"/>
    <col min="8197" max="8197" width="13.6640625" customWidth="1"/>
    <col min="8198" max="8198" width="12.88671875" bestFit="1" customWidth="1"/>
    <col min="8199" max="8199" width="13.88671875" bestFit="1" customWidth="1"/>
    <col min="8200" max="8200" width="11.44140625" customWidth="1"/>
    <col min="8201" max="8201" width="12.33203125" bestFit="1" customWidth="1"/>
    <col min="8449" max="8449" width="38.109375" customWidth="1"/>
    <col min="8450" max="8450" width="18.5546875" customWidth="1"/>
    <col min="8451" max="8451" width="18.44140625" customWidth="1"/>
    <col min="8452" max="8452" width="14.33203125" customWidth="1"/>
    <col min="8453" max="8453" width="13.6640625" customWidth="1"/>
    <col min="8454" max="8454" width="12.88671875" bestFit="1" customWidth="1"/>
    <col min="8455" max="8455" width="13.88671875" bestFit="1" customWidth="1"/>
    <col min="8456" max="8456" width="11.44140625" customWidth="1"/>
    <col min="8457" max="8457" width="12.33203125" bestFit="1" customWidth="1"/>
    <col min="8705" max="8705" width="38.109375" customWidth="1"/>
    <col min="8706" max="8706" width="18.5546875" customWidth="1"/>
    <col min="8707" max="8707" width="18.44140625" customWidth="1"/>
    <col min="8708" max="8708" width="14.33203125" customWidth="1"/>
    <col min="8709" max="8709" width="13.6640625" customWidth="1"/>
    <col min="8710" max="8710" width="12.88671875" bestFit="1" customWidth="1"/>
    <col min="8711" max="8711" width="13.88671875" bestFit="1" customWidth="1"/>
    <col min="8712" max="8712" width="11.44140625" customWidth="1"/>
    <col min="8713" max="8713" width="12.33203125" bestFit="1" customWidth="1"/>
    <col min="8961" max="8961" width="38.109375" customWidth="1"/>
    <col min="8962" max="8962" width="18.5546875" customWidth="1"/>
    <col min="8963" max="8963" width="18.44140625" customWidth="1"/>
    <col min="8964" max="8964" width="14.33203125" customWidth="1"/>
    <col min="8965" max="8965" width="13.6640625" customWidth="1"/>
    <col min="8966" max="8966" width="12.88671875" bestFit="1" customWidth="1"/>
    <col min="8967" max="8967" width="13.88671875" bestFit="1" customWidth="1"/>
    <col min="8968" max="8968" width="11.44140625" customWidth="1"/>
    <col min="8969" max="8969" width="12.33203125" bestFit="1" customWidth="1"/>
    <col min="9217" max="9217" width="38.109375" customWidth="1"/>
    <col min="9218" max="9218" width="18.5546875" customWidth="1"/>
    <col min="9219" max="9219" width="18.44140625" customWidth="1"/>
    <col min="9220" max="9220" width="14.33203125" customWidth="1"/>
    <col min="9221" max="9221" width="13.6640625" customWidth="1"/>
    <col min="9222" max="9222" width="12.88671875" bestFit="1" customWidth="1"/>
    <col min="9223" max="9223" width="13.88671875" bestFit="1" customWidth="1"/>
    <col min="9224" max="9224" width="11.44140625" customWidth="1"/>
    <col min="9225" max="9225" width="12.33203125" bestFit="1" customWidth="1"/>
    <col min="9473" max="9473" width="38.109375" customWidth="1"/>
    <col min="9474" max="9474" width="18.5546875" customWidth="1"/>
    <col min="9475" max="9475" width="18.44140625" customWidth="1"/>
    <col min="9476" max="9476" width="14.33203125" customWidth="1"/>
    <col min="9477" max="9477" width="13.6640625" customWidth="1"/>
    <col min="9478" max="9478" width="12.88671875" bestFit="1" customWidth="1"/>
    <col min="9479" max="9479" width="13.88671875" bestFit="1" customWidth="1"/>
    <col min="9480" max="9480" width="11.44140625" customWidth="1"/>
    <col min="9481" max="9481" width="12.33203125" bestFit="1" customWidth="1"/>
    <col min="9729" max="9729" width="38.109375" customWidth="1"/>
    <col min="9730" max="9730" width="18.5546875" customWidth="1"/>
    <col min="9731" max="9731" width="18.44140625" customWidth="1"/>
    <col min="9732" max="9732" width="14.33203125" customWidth="1"/>
    <col min="9733" max="9733" width="13.6640625" customWidth="1"/>
    <col min="9734" max="9734" width="12.88671875" bestFit="1" customWidth="1"/>
    <col min="9735" max="9735" width="13.88671875" bestFit="1" customWidth="1"/>
    <col min="9736" max="9736" width="11.44140625" customWidth="1"/>
    <col min="9737" max="9737" width="12.33203125" bestFit="1" customWidth="1"/>
    <col min="9985" max="9985" width="38.109375" customWidth="1"/>
    <col min="9986" max="9986" width="18.5546875" customWidth="1"/>
    <col min="9987" max="9987" width="18.44140625" customWidth="1"/>
    <col min="9988" max="9988" width="14.33203125" customWidth="1"/>
    <col min="9989" max="9989" width="13.6640625" customWidth="1"/>
    <col min="9990" max="9990" width="12.88671875" bestFit="1" customWidth="1"/>
    <col min="9991" max="9991" width="13.88671875" bestFit="1" customWidth="1"/>
    <col min="9992" max="9992" width="11.44140625" customWidth="1"/>
    <col min="9993" max="9993" width="12.33203125" bestFit="1" customWidth="1"/>
    <col min="10241" max="10241" width="38.109375" customWidth="1"/>
    <col min="10242" max="10242" width="18.5546875" customWidth="1"/>
    <col min="10243" max="10243" width="18.44140625" customWidth="1"/>
    <col min="10244" max="10244" width="14.33203125" customWidth="1"/>
    <col min="10245" max="10245" width="13.6640625" customWidth="1"/>
    <col min="10246" max="10246" width="12.88671875" bestFit="1" customWidth="1"/>
    <col min="10247" max="10247" width="13.88671875" bestFit="1" customWidth="1"/>
    <col min="10248" max="10248" width="11.44140625" customWidth="1"/>
    <col min="10249" max="10249" width="12.33203125" bestFit="1" customWidth="1"/>
    <col min="10497" max="10497" width="38.109375" customWidth="1"/>
    <col min="10498" max="10498" width="18.5546875" customWidth="1"/>
    <col min="10499" max="10499" width="18.44140625" customWidth="1"/>
    <col min="10500" max="10500" width="14.33203125" customWidth="1"/>
    <col min="10501" max="10501" width="13.6640625" customWidth="1"/>
    <col min="10502" max="10502" width="12.88671875" bestFit="1" customWidth="1"/>
    <col min="10503" max="10503" width="13.88671875" bestFit="1" customWidth="1"/>
    <col min="10504" max="10504" width="11.44140625" customWidth="1"/>
    <col min="10505" max="10505" width="12.33203125" bestFit="1" customWidth="1"/>
    <col min="10753" max="10753" width="38.109375" customWidth="1"/>
    <col min="10754" max="10754" width="18.5546875" customWidth="1"/>
    <col min="10755" max="10755" width="18.44140625" customWidth="1"/>
    <col min="10756" max="10756" width="14.33203125" customWidth="1"/>
    <col min="10757" max="10757" width="13.6640625" customWidth="1"/>
    <col min="10758" max="10758" width="12.88671875" bestFit="1" customWidth="1"/>
    <col min="10759" max="10759" width="13.88671875" bestFit="1" customWidth="1"/>
    <col min="10760" max="10760" width="11.44140625" customWidth="1"/>
    <col min="10761" max="10761" width="12.33203125" bestFit="1" customWidth="1"/>
    <col min="11009" max="11009" width="38.109375" customWidth="1"/>
    <col min="11010" max="11010" width="18.5546875" customWidth="1"/>
    <col min="11011" max="11011" width="18.44140625" customWidth="1"/>
    <col min="11012" max="11012" width="14.33203125" customWidth="1"/>
    <col min="11013" max="11013" width="13.6640625" customWidth="1"/>
    <col min="11014" max="11014" width="12.88671875" bestFit="1" customWidth="1"/>
    <col min="11015" max="11015" width="13.88671875" bestFit="1" customWidth="1"/>
    <col min="11016" max="11016" width="11.44140625" customWidth="1"/>
    <col min="11017" max="11017" width="12.33203125" bestFit="1" customWidth="1"/>
    <col min="11265" max="11265" width="38.109375" customWidth="1"/>
    <col min="11266" max="11266" width="18.5546875" customWidth="1"/>
    <col min="11267" max="11267" width="18.44140625" customWidth="1"/>
    <col min="11268" max="11268" width="14.33203125" customWidth="1"/>
    <col min="11269" max="11269" width="13.6640625" customWidth="1"/>
    <col min="11270" max="11270" width="12.88671875" bestFit="1" customWidth="1"/>
    <col min="11271" max="11271" width="13.88671875" bestFit="1" customWidth="1"/>
    <col min="11272" max="11272" width="11.44140625" customWidth="1"/>
    <col min="11273" max="11273" width="12.33203125" bestFit="1" customWidth="1"/>
    <col min="11521" max="11521" width="38.109375" customWidth="1"/>
    <col min="11522" max="11522" width="18.5546875" customWidth="1"/>
    <col min="11523" max="11523" width="18.44140625" customWidth="1"/>
    <col min="11524" max="11524" width="14.33203125" customWidth="1"/>
    <col min="11525" max="11525" width="13.6640625" customWidth="1"/>
    <col min="11526" max="11526" width="12.88671875" bestFit="1" customWidth="1"/>
    <col min="11527" max="11527" width="13.88671875" bestFit="1" customWidth="1"/>
    <col min="11528" max="11528" width="11.44140625" customWidth="1"/>
    <col min="11529" max="11529" width="12.33203125" bestFit="1" customWidth="1"/>
    <col min="11777" max="11777" width="38.109375" customWidth="1"/>
    <col min="11778" max="11778" width="18.5546875" customWidth="1"/>
    <col min="11779" max="11779" width="18.44140625" customWidth="1"/>
    <col min="11780" max="11780" width="14.33203125" customWidth="1"/>
    <col min="11781" max="11781" width="13.6640625" customWidth="1"/>
    <col min="11782" max="11782" width="12.88671875" bestFit="1" customWidth="1"/>
    <col min="11783" max="11783" width="13.88671875" bestFit="1" customWidth="1"/>
    <col min="11784" max="11784" width="11.44140625" customWidth="1"/>
    <col min="11785" max="11785" width="12.33203125" bestFit="1" customWidth="1"/>
    <col min="12033" max="12033" width="38.109375" customWidth="1"/>
    <col min="12034" max="12034" width="18.5546875" customWidth="1"/>
    <col min="12035" max="12035" width="18.44140625" customWidth="1"/>
    <col min="12036" max="12036" width="14.33203125" customWidth="1"/>
    <col min="12037" max="12037" width="13.6640625" customWidth="1"/>
    <col min="12038" max="12038" width="12.88671875" bestFit="1" customWidth="1"/>
    <col min="12039" max="12039" width="13.88671875" bestFit="1" customWidth="1"/>
    <col min="12040" max="12040" width="11.44140625" customWidth="1"/>
    <col min="12041" max="12041" width="12.33203125" bestFit="1" customWidth="1"/>
    <col min="12289" max="12289" width="38.109375" customWidth="1"/>
    <col min="12290" max="12290" width="18.5546875" customWidth="1"/>
    <col min="12291" max="12291" width="18.44140625" customWidth="1"/>
    <col min="12292" max="12292" width="14.33203125" customWidth="1"/>
    <col min="12293" max="12293" width="13.6640625" customWidth="1"/>
    <col min="12294" max="12294" width="12.88671875" bestFit="1" customWidth="1"/>
    <col min="12295" max="12295" width="13.88671875" bestFit="1" customWidth="1"/>
    <col min="12296" max="12296" width="11.44140625" customWidth="1"/>
    <col min="12297" max="12297" width="12.33203125" bestFit="1" customWidth="1"/>
    <col min="12545" max="12545" width="38.109375" customWidth="1"/>
    <col min="12546" max="12546" width="18.5546875" customWidth="1"/>
    <col min="12547" max="12547" width="18.44140625" customWidth="1"/>
    <col min="12548" max="12548" width="14.33203125" customWidth="1"/>
    <col min="12549" max="12549" width="13.6640625" customWidth="1"/>
    <col min="12550" max="12550" width="12.88671875" bestFit="1" customWidth="1"/>
    <col min="12551" max="12551" width="13.88671875" bestFit="1" customWidth="1"/>
    <col min="12552" max="12552" width="11.44140625" customWidth="1"/>
    <col min="12553" max="12553" width="12.33203125" bestFit="1" customWidth="1"/>
    <col min="12801" max="12801" width="38.109375" customWidth="1"/>
    <col min="12802" max="12802" width="18.5546875" customWidth="1"/>
    <col min="12803" max="12803" width="18.44140625" customWidth="1"/>
    <col min="12804" max="12804" width="14.33203125" customWidth="1"/>
    <col min="12805" max="12805" width="13.6640625" customWidth="1"/>
    <col min="12806" max="12806" width="12.88671875" bestFit="1" customWidth="1"/>
    <col min="12807" max="12807" width="13.88671875" bestFit="1" customWidth="1"/>
    <col min="12808" max="12808" width="11.44140625" customWidth="1"/>
    <col min="12809" max="12809" width="12.33203125" bestFit="1" customWidth="1"/>
    <col min="13057" max="13057" width="38.109375" customWidth="1"/>
    <col min="13058" max="13058" width="18.5546875" customWidth="1"/>
    <col min="13059" max="13059" width="18.44140625" customWidth="1"/>
    <col min="13060" max="13060" width="14.33203125" customWidth="1"/>
    <col min="13061" max="13061" width="13.6640625" customWidth="1"/>
    <col min="13062" max="13062" width="12.88671875" bestFit="1" customWidth="1"/>
    <col min="13063" max="13063" width="13.88671875" bestFit="1" customWidth="1"/>
    <col min="13064" max="13064" width="11.44140625" customWidth="1"/>
    <col min="13065" max="13065" width="12.33203125" bestFit="1" customWidth="1"/>
    <col min="13313" max="13313" width="38.109375" customWidth="1"/>
    <col min="13314" max="13314" width="18.5546875" customWidth="1"/>
    <col min="13315" max="13315" width="18.44140625" customWidth="1"/>
    <col min="13316" max="13316" width="14.33203125" customWidth="1"/>
    <col min="13317" max="13317" width="13.6640625" customWidth="1"/>
    <col min="13318" max="13318" width="12.88671875" bestFit="1" customWidth="1"/>
    <col min="13319" max="13319" width="13.88671875" bestFit="1" customWidth="1"/>
    <col min="13320" max="13320" width="11.44140625" customWidth="1"/>
    <col min="13321" max="13321" width="12.33203125" bestFit="1" customWidth="1"/>
    <col min="13569" max="13569" width="38.109375" customWidth="1"/>
    <col min="13570" max="13570" width="18.5546875" customWidth="1"/>
    <col min="13571" max="13571" width="18.44140625" customWidth="1"/>
    <col min="13572" max="13572" width="14.33203125" customWidth="1"/>
    <col min="13573" max="13573" width="13.6640625" customWidth="1"/>
    <col min="13574" max="13574" width="12.88671875" bestFit="1" customWidth="1"/>
    <col min="13575" max="13575" width="13.88671875" bestFit="1" customWidth="1"/>
    <col min="13576" max="13576" width="11.44140625" customWidth="1"/>
    <col min="13577" max="13577" width="12.33203125" bestFit="1" customWidth="1"/>
    <col min="13825" max="13825" width="38.109375" customWidth="1"/>
    <col min="13826" max="13826" width="18.5546875" customWidth="1"/>
    <col min="13827" max="13827" width="18.44140625" customWidth="1"/>
    <col min="13828" max="13828" width="14.33203125" customWidth="1"/>
    <col min="13829" max="13829" width="13.6640625" customWidth="1"/>
    <col min="13830" max="13830" width="12.88671875" bestFit="1" customWidth="1"/>
    <col min="13831" max="13831" width="13.88671875" bestFit="1" customWidth="1"/>
    <col min="13832" max="13832" width="11.44140625" customWidth="1"/>
    <col min="13833" max="13833" width="12.33203125" bestFit="1" customWidth="1"/>
    <col min="14081" max="14081" width="38.109375" customWidth="1"/>
    <col min="14082" max="14082" width="18.5546875" customWidth="1"/>
    <col min="14083" max="14083" width="18.44140625" customWidth="1"/>
    <col min="14084" max="14084" width="14.33203125" customWidth="1"/>
    <col min="14085" max="14085" width="13.6640625" customWidth="1"/>
    <col min="14086" max="14086" width="12.88671875" bestFit="1" customWidth="1"/>
    <col min="14087" max="14087" width="13.88671875" bestFit="1" customWidth="1"/>
    <col min="14088" max="14088" width="11.44140625" customWidth="1"/>
    <col min="14089" max="14089" width="12.33203125" bestFit="1" customWidth="1"/>
    <col min="14337" max="14337" width="38.109375" customWidth="1"/>
    <col min="14338" max="14338" width="18.5546875" customWidth="1"/>
    <col min="14339" max="14339" width="18.44140625" customWidth="1"/>
    <col min="14340" max="14340" width="14.33203125" customWidth="1"/>
    <col min="14341" max="14341" width="13.6640625" customWidth="1"/>
    <col min="14342" max="14342" width="12.88671875" bestFit="1" customWidth="1"/>
    <col min="14343" max="14343" width="13.88671875" bestFit="1" customWidth="1"/>
    <col min="14344" max="14344" width="11.44140625" customWidth="1"/>
    <col min="14345" max="14345" width="12.33203125" bestFit="1" customWidth="1"/>
    <col min="14593" max="14593" width="38.109375" customWidth="1"/>
    <col min="14594" max="14594" width="18.5546875" customWidth="1"/>
    <col min="14595" max="14595" width="18.44140625" customWidth="1"/>
    <col min="14596" max="14596" width="14.33203125" customWidth="1"/>
    <col min="14597" max="14597" width="13.6640625" customWidth="1"/>
    <col min="14598" max="14598" width="12.88671875" bestFit="1" customWidth="1"/>
    <col min="14599" max="14599" width="13.88671875" bestFit="1" customWidth="1"/>
    <col min="14600" max="14600" width="11.44140625" customWidth="1"/>
    <col min="14601" max="14601" width="12.33203125" bestFit="1" customWidth="1"/>
    <col min="14849" max="14849" width="38.109375" customWidth="1"/>
    <col min="14850" max="14850" width="18.5546875" customWidth="1"/>
    <col min="14851" max="14851" width="18.44140625" customWidth="1"/>
    <col min="14852" max="14852" width="14.33203125" customWidth="1"/>
    <col min="14853" max="14853" width="13.6640625" customWidth="1"/>
    <col min="14854" max="14854" width="12.88671875" bestFit="1" customWidth="1"/>
    <col min="14855" max="14855" width="13.88671875" bestFit="1" customWidth="1"/>
    <col min="14856" max="14856" width="11.44140625" customWidth="1"/>
    <col min="14857" max="14857" width="12.33203125" bestFit="1" customWidth="1"/>
    <col min="15105" max="15105" width="38.109375" customWidth="1"/>
    <col min="15106" max="15106" width="18.5546875" customWidth="1"/>
    <col min="15107" max="15107" width="18.44140625" customWidth="1"/>
    <col min="15108" max="15108" width="14.33203125" customWidth="1"/>
    <col min="15109" max="15109" width="13.6640625" customWidth="1"/>
    <col min="15110" max="15110" width="12.88671875" bestFit="1" customWidth="1"/>
    <col min="15111" max="15111" width="13.88671875" bestFit="1" customWidth="1"/>
    <col min="15112" max="15112" width="11.44140625" customWidth="1"/>
    <col min="15113" max="15113" width="12.33203125" bestFit="1" customWidth="1"/>
    <col min="15361" max="15361" width="38.109375" customWidth="1"/>
    <col min="15362" max="15362" width="18.5546875" customWidth="1"/>
    <col min="15363" max="15363" width="18.44140625" customWidth="1"/>
    <col min="15364" max="15364" width="14.33203125" customWidth="1"/>
    <col min="15365" max="15365" width="13.6640625" customWidth="1"/>
    <col min="15366" max="15366" width="12.88671875" bestFit="1" customWidth="1"/>
    <col min="15367" max="15367" width="13.88671875" bestFit="1" customWidth="1"/>
    <col min="15368" max="15368" width="11.44140625" customWidth="1"/>
    <col min="15369" max="15369" width="12.33203125" bestFit="1" customWidth="1"/>
    <col min="15617" max="15617" width="38.109375" customWidth="1"/>
    <col min="15618" max="15618" width="18.5546875" customWidth="1"/>
    <col min="15619" max="15619" width="18.44140625" customWidth="1"/>
    <col min="15620" max="15620" width="14.33203125" customWidth="1"/>
    <col min="15621" max="15621" width="13.6640625" customWidth="1"/>
    <col min="15622" max="15622" width="12.88671875" bestFit="1" customWidth="1"/>
    <col min="15623" max="15623" width="13.88671875" bestFit="1" customWidth="1"/>
    <col min="15624" max="15624" width="11.44140625" customWidth="1"/>
    <col min="15625" max="15625" width="12.33203125" bestFit="1" customWidth="1"/>
    <col min="15873" max="15873" width="38.109375" customWidth="1"/>
    <col min="15874" max="15874" width="18.5546875" customWidth="1"/>
    <col min="15875" max="15875" width="18.44140625" customWidth="1"/>
    <col min="15876" max="15876" width="14.33203125" customWidth="1"/>
    <col min="15877" max="15877" width="13.6640625" customWidth="1"/>
    <col min="15878" max="15878" width="12.88671875" bestFit="1" customWidth="1"/>
    <col min="15879" max="15879" width="13.88671875" bestFit="1" customWidth="1"/>
    <col min="15880" max="15880" width="11.44140625" customWidth="1"/>
    <col min="15881" max="15881" width="12.33203125" bestFit="1" customWidth="1"/>
    <col min="16129" max="16129" width="38.109375" customWidth="1"/>
    <col min="16130" max="16130" width="18.5546875" customWidth="1"/>
    <col min="16131" max="16131" width="18.44140625" customWidth="1"/>
    <col min="16132" max="16132" width="14.33203125" customWidth="1"/>
    <col min="16133" max="16133" width="13.6640625" customWidth="1"/>
    <col min="16134" max="16134" width="12.88671875" bestFit="1" customWidth="1"/>
    <col min="16135" max="16135" width="13.88671875" bestFit="1" customWidth="1"/>
    <col min="16136" max="16136" width="11.44140625" customWidth="1"/>
    <col min="16137" max="16137" width="12.33203125" bestFit="1" customWidth="1"/>
  </cols>
  <sheetData>
    <row r="1" spans="1:12" ht="15.6" x14ac:dyDescent="0.3">
      <c r="A1" s="42" t="s">
        <v>13</v>
      </c>
      <c r="B1" s="42"/>
      <c r="C1" s="42"/>
      <c r="D1" s="42"/>
      <c r="E1" s="42"/>
    </row>
    <row r="2" spans="1:12" x14ac:dyDescent="0.3">
      <c r="A2" s="43" t="s">
        <v>12</v>
      </c>
      <c r="B2" s="43"/>
      <c r="C2" s="43"/>
      <c r="D2" s="43"/>
      <c r="E2" s="43"/>
    </row>
    <row r="3" spans="1:12" x14ac:dyDescent="0.3">
      <c r="A3" s="44"/>
      <c r="B3" s="44"/>
      <c r="C3" s="44"/>
      <c r="D3" s="44"/>
      <c r="E3" s="44"/>
    </row>
    <row r="4" spans="1:12" ht="28.2" x14ac:dyDescent="0.3">
      <c r="A4" s="7"/>
      <c r="B4" s="8" t="s">
        <v>0</v>
      </c>
      <c r="C4" s="9" t="s">
        <v>1</v>
      </c>
      <c r="D4" s="45" t="s">
        <v>2</v>
      </c>
      <c r="E4" s="46"/>
    </row>
    <row r="5" spans="1:12" x14ac:dyDescent="0.3">
      <c r="A5" s="10" t="s">
        <v>3</v>
      </c>
      <c r="B5" s="11"/>
      <c r="C5" s="11"/>
      <c r="D5" s="47" t="s">
        <v>4</v>
      </c>
      <c r="E5" s="12"/>
    </row>
    <row r="6" spans="1:12" x14ac:dyDescent="0.3">
      <c r="A6" s="13"/>
      <c r="B6" s="14" t="s">
        <v>5</v>
      </c>
      <c r="C6" s="14" t="s">
        <v>6</v>
      </c>
      <c r="D6" s="48"/>
      <c r="E6" s="14" t="s">
        <v>7</v>
      </c>
    </row>
    <row r="7" spans="1:12" x14ac:dyDescent="0.3">
      <c r="A7" s="15"/>
      <c r="B7" s="16"/>
      <c r="C7" s="16"/>
      <c r="D7" s="16"/>
      <c r="E7" s="17"/>
      <c r="F7" s="3"/>
    </row>
    <row r="8" spans="1:12" x14ac:dyDescent="0.3">
      <c r="A8" s="18" t="s">
        <v>10</v>
      </c>
      <c r="B8" s="41">
        <v>87638723</v>
      </c>
      <c r="C8" s="19"/>
      <c r="D8" s="19">
        <f>+B8+C8*$B$15</f>
        <v>87638723</v>
      </c>
      <c r="E8" s="30">
        <f>+D8/D14*100</f>
        <v>80.478577141046173</v>
      </c>
      <c r="F8" s="2"/>
      <c r="G8" s="1"/>
      <c r="H8" s="1"/>
      <c r="I8" s="33"/>
      <c r="J8" s="6"/>
      <c r="K8" s="6"/>
      <c r="L8" s="6"/>
    </row>
    <row r="9" spans="1:12" x14ac:dyDescent="0.3">
      <c r="A9" s="18" t="s">
        <v>21</v>
      </c>
      <c r="B9" s="19"/>
      <c r="C9" s="41">
        <v>6063115.333333333</v>
      </c>
      <c r="D9" s="19">
        <f t="shared" ref="D9:D10" si="0">+B9+C9*$B$15</f>
        <v>20384193.750666667</v>
      </c>
      <c r="E9" s="30">
        <f>+D9/D14*100</f>
        <v>18.718790656283964</v>
      </c>
      <c r="F9" s="2"/>
      <c r="G9" s="1"/>
      <c r="H9" s="1"/>
      <c r="I9" s="33"/>
      <c r="J9" s="6"/>
      <c r="K9" s="6"/>
      <c r="L9" s="6"/>
    </row>
    <row r="10" spans="1:12" x14ac:dyDescent="0.3">
      <c r="A10" s="18" t="s">
        <v>11</v>
      </c>
      <c r="B10" s="41">
        <v>718421.47440673783</v>
      </c>
      <c r="C10" s="41">
        <v>46288.097777776391</v>
      </c>
      <c r="D10" s="19">
        <f t="shared" si="0"/>
        <v>874042.05913562211</v>
      </c>
      <c r="E10" s="30">
        <f>+D10/D14*100</f>
        <v>0.80263220266987467</v>
      </c>
      <c r="F10" s="2"/>
      <c r="G10" s="33"/>
      <c r="H10" s="1"/>
      <c r="I10" s="33"/>
      <c r="J10" s="6"/>
      <c r="K10" s="6"/>
      <c r="L10" s="6"/>
    </row>
    <row r="11" spans="1:12" x14ac:dyDescent="0.3">
      <c r="A11" s="18"/>
      <c r="B11" s="19"/>
      <c r="C11" s="19"/>
      <c r="D11" s="31"/>
      <c r="E11" s="30"/>
      <c r="F11" s="2"/>
      <c r="G11" s="33"/>
      <c r="H11" s="1"/>
      <c r="I11" s="33"/>
      <c r="J11" s="6"/>
      <c r="K11" s="6"/>
      <c r="L11" s="6"/>
    </row>
    <row r="12" spans="1:12" x14ac:dyDescent="0.3">
      <c r="A12" s="18"/>
      <c r="B12" s="19"/>
      <c r="C12" s="19"/>
      <c r="D12" s="31"/>
      <c r="E12" s="30"/>
      <c r="F12" s="2"/>
      <c r="G12" s="33"/>
      <c r="H12" s="1"/>
      <c r="I12" s="33"/>
      <c r="J12" s="6"/>
      <c r="K12" s="6"/>
      <c r="L12" s="6"/>
    </row>
    <row r="13" spans="1:12" x14ac:dyDescent="0.3">
      <c r="A13" s="21"/>
      <c r="B13" s="19"/>
      <c r="C13" s="31"/>
      <c r="D13" s="32"/>
      <c r="E13" s="20"/>
      <c r="F13" s="34"/>
      <c r="G13" s="33"/>
      <c r="H13" s="33"/>
      <c r="I13" s="33"/>
      <c r="J13" s="6"/>
      <c r="K13" s="6"/>
    </row>
    <row r="14" spans="1:12" x14ac:dyDescent="0.3">
      <c r="A14" s="22" t="s">
        <v>2</v>
      </c>
      <c r="B14" s="23">
        <f>SUM(B8:B13)</f>
        <v>88357144.474406734</v>
      </c>
      <c r="C14" s="23">
        <f>SUM(C8:C10)</f>
        <v>6109403.4311111094</v>
      </c>
      <c r="D14" s="23">
        <f>SUM(D8:D10)</f>
        <v>108896958.80980228</v>
      </c>
      <c r="E14" s="24">
        <f>SUM(E8:E10)</f>
        <v>100.00000000000001</v>
      </c>
      <c r="F14" s="2"/>
      <c r="G14" s="1"/>
      <c r="H14" s="1"/>
      <c r="I14" s="33"/>
      <c r="J14" s="6"/>
      <c r="K14" s="6"/>
      <c r="L14" s="6"/>
    </row>
    <row r="15" spans="1:12" x14ac:dyDescent="0.3">
      <c r="A15" s="25" t="s">
        <v>8</v>
      </c>
      <c r="B15" s="26" t="str">
        <f>+"S/ "&amp;3.362</f>
        <v>S/ 3.362</v>
      </c>
      <c r="C15" s="27"/>
      <c r="D15" s="27"/>
      <c r="E15" s="28"/>
      <c r="G15" s="3"/>
      <c r="H15" s="3"/>
      <c r="I15" s="35"/>
      <c r="J15" s="6"/>
      <c r="K15" s="6"/>
    </row>
    <row r="16" spans="1:12" x14ac:dyDescent="0.3">
      <c r="A16" s="4"/>
      <c r="B16" s="29"/>
      <c r="C16" s="29"/>
      <c r="D16" s="29"/>
      <c r="E16" s="4"/>
      <c r="F16" s="36"/>
      <c r="H16" s="33"/>
      <c r="I16" s="37"/>
      <c r="J16" s="6"/>
      <c r="K16" s="6"/>
    </row>
    <row r="17" spans="1:11" x14ac:dyDescent="0.3">
      <c r="A17" s="4" t="s">
        <v>9</v>
      </c>
      <c r="B17" s="5">
        <f>+B14/D14</f>
        <v>0.81138303071190387</v>
      </c>
      <c r="C17" s="5">
        <f>1-B17</f>
        <v>0.18861696928809613</v>
      </c>
      <c r="D17" s="29"/>
      <c r="E17" s="4"/>
      <c r="H17" s="37"/>
      <c r="I17" s="37"/>
      <c r="J17" s="6"/>
      <c r="K17" s="6"/>
    </row>
    <row r="18" spans="1:11" x14ac:dyDescent="0.3">
      <c r="F18" s="36"/>
      <c r="H18" s="38"/>
      <c r="I18" s="38"/>
      <c r="J18" s="6"/>
      <c r="K18" s="6"/>
    </row>
    <row r="19" spans="1:11" x14ac:dyDescent="0.3">
      <c r="B19" s="36"/>
      <c r="C19" s="36"/>
      <c r="D19" s="36"/>
      <c r="E19" s="36"/>
      <c r="F19" s="36"/>
      <c r="H19" s="38"/>
      <c r="I19" s="38"/>
      <c r="J19" s="6"/>
      <c r="K19" s="6"/>
    </row>
    <row r="20" spans="1:11" x14ac:dyDescent="0.3">
      <c r="B20" s="36"/>
      <c r="C20" s="36"/>
      <c r="D20" s="36"/>
      <c r="E20" s="36"/>
      <c r="F20" s="36"/>
      <c r="H20" s="37"/>
      <c r="I20" s="38"/>
      <c r="J20" s="6"/>
      <c r="K20" s="6"/>
    </row>
    <row r="21" spans="1:11" x14ac:dyDescent="0.3">
      <c r="B21" s="36"/>
      <c r="C21" s="36"/>
      <c r="D21" s="36"/>
      <c r="E21" s="36"/>
      <c r="H21" s="33"/>
      <c r="I21" s="33"/>
      <c r="J21" s="1"/>
      <c r="K21" s="6"/>
    </row>
    <row r="22" spans="1:11" x14ac:dyDescent="0.3">
      <c r="B22" s="36"/>
      <c r="C22" s="36"/>
      <c r="D22" s="36"/>
      <c r="E22" s="36"/>
      <c r="H22" s="33"/>
      <c r="I22" s="33"/>
      <c r="J22" s="39"/>
    </row>
    <row r="23" spans="1:11" x14ac:dyDescent="0.3">
      <c r="B23" s="36"/>
      <c r="C23" s="36"/>
      <c r="D23" s="36"/>
      <c r="E23" s="36"/>
      <c r="I23" s="40"/>
      <c r="J23" s="3"/>
    </row>
    <row r="24" spans="1:11" x14ac:dyDescent="0.3">
      <c r="B24" s="36"/>
      <c r="C24" s="36"/>
      <c r="D24" s="36"/>
      <c r="E24" s="36"/>
      <c r="H24" s="40"/>
      <c r="I24" s="33"/>
    </row>
    <row r="25" spans="1:11" x14ac:dyDescent="0.3">
      <c r="B25" s="36"/>
      <c r="C25" s="36"/>
      <c r="D25" s="36"/>
      <c r="E25" s="36"/>
      <c r="H25" s="3"/>
    </row>
    <row r="26" spans="1:11" x14ac:dyDescent="0.3">
      <c r="B26" s="36"/>
      <c r="C26" s="36"/>
      <c r="D26" s="36"/>
      <c r="E26" s="36"/>
    </row>
    <row r="27" spans="1:11" x14ac:dyDescent="0.3">
      <c r="B27" s="36"/>
      <c r="C27" s="36"/>
      <c r="D27" s="36"/>
      <c r="E27" s="36"/>
    </row>
  </sheetData>
  <mergeCells count="5">
    <mergeCell ref="A1:E1"/>
    <mergeCell ref="A2:E2"/>
    <mergeCell ref="A3:E3"/>
    <mergeCell ref="D4:E4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</vt:lpstr>
      <vt:lpstr>FEB</vt:lpstr>
      <vt:lpstr>MAR</vt:lpstr>
      <vt:lpstr>ABR</vt:lpstr>
      <vt:lpstr>MAY</vt:lpstr>
      <vt:lpstr>JUN</vt:lpstr>
      <vt:lpstr>JUL</vt:lpstr>
      <vt:lpstr>AGO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Carrion</dc:creator>
  <cp:lastModifiedBy>Jerry Saavedra Sifuentes</cp:lastModifiedBy>
  <dcterms:created xsi:type="dcterms:W3CDTF">2016-07-05T15:03:37Z</dcterms:created>
  <dcterms:modified xsi:type="dcterms:W3CDTF">2026-10-16T20:52:48Z</dcterms:modified>
</cp:coreProperties>
</file>